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S0053.kvzbs.local\LStanzione$\Desktop\Website-Portal_BMP2026\"/>
    </mc:Choice>
  </mc:AlternateContent>
  <xr:revisionPtr revIDLastSave="0" documentId="13_ncr:1_{CBCF0247-E5A1-42FA-8646-0AF4A9A71383}" xr6:coauthVersionLast="47" xr6:coauthVersionMax="47" xr10:uidLastSave="{00000000-0000-0000-0000-000000000000}"/>
  <bookViews>
    <workbookView showSheetTabs="0" xWindow="-120" yWindow="-120" windowWidth="29040" windowHeight="17520" xr2:uid="{00000000-000D-0000-FFFF-FFFF00000000}"/>
  </bookViews>
  <sheets>
    <sheet name="M-Profil" sheetId="3" r:id="rId1"/>
  </sheets>
  <definedNames>
    <definedName name="_xlnm.Print_Area" localSheetId="0">'M-Profil'!$A$1:$Y$39</definedName>
    <definedName name="Notenwerte">'M-Profil'!$A$42:$A$52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3" l="1"/>
  <c r="S26" i="3"/>
  <c r="S24" i="3"/>
  <c r="U22" i="3"/>
  <c r="S18" i="3"/>
  <c r="S16" i="3"/>
  <c r="S14" i="3"/>
  <c r="S12" i="3"/>
  <c r="S10" i="3"/>
  <c r="S8" i="3"/>
  <c r="U8" i="3" l="1"/>
  <c r="U10" i="3"/>
  <c r="U12" i="3"/>
  <c r="W24" i="3" l="1"/>
  <c r="W22" i="3" l="1"/>
  <c r="U14" i="3"/>
  <c r="W14" i="3" s="1"/>
  <c r="AA14" i="3" s="1"/>
  <c r="U16" i="3"/>
  <c r="AA24" i="3"/>
  <c r="U26" i="3"/>
  <c r="W28" i="3"/>
  <c r="AB28" i="3" s="1"/>
  <c r="Q22" i="3"/>
  <c r="Q14" i="3"/>
  <c r="Q12" i="3"/>
  <c r="Q8" i="3"/>
  <c r="O36" i="3" s="1"/>
  <c r="P36" i="3" s="1"/>
  <c r="Q10" i="3"/>
  <c r="P32" i="3"/>
  <c r="P8" i="3"/>
  <c r="P10" i="3"/>
  <c r="P12" i="3"/>
  <c r="P14" i="3"/>
  <c r="P15" i="3"/>
  <c r="P16" i="3"/>
  <c r="P22" i="3"/>
  <c r="O34" i="3" l="1"/>
  <c r="P34" i="3" s="1"/>
  <c r="W16" i="3"/>
  <c r="AA16" i="3" s="1"/>
  <c r="AA28" i="3"/>
  <c r="W10" i="3"/>
  <c r="AA10" i="3" s="1"/>
  <c r="W26" i="3"/>
  <c r="W12" i="3"/>
  <c r="AA12" i="3" s="1"/>
  <c r="W8" i="3"/>
  <c r="AA8" i="3" s="1"/>
  <c r="AB24" i="3"/>
  <c r="AB14" i="3"/>
  <c r="AB22" i="3"/>
  <c r="AA22" i="3"/>
  <c r="AB16" i="3" l="1"/>
  <c r="AB12" i="3"/>
  <c r="AB10" i="3"/>
  <c r="AB8" i="3"/>
  <c r="W32" i="3"/>
  <c r="AB26" i="3"/>
  <c r="AA26" i="3"/>
  <c r="Z34" i="3" s="1"/>
  <c r="AA34" i="3" s="1"/>
  <c r="Z36" i="3" l="1"/>
  <c r="AA36" i="3" s="1"/>
  <c r="AA32" i="3"/>
  <c r="W34" i="3"/>
  <c r="S38" i="3" l="1"/>
  <c r="W36" i="3"/>
</calcChain>
</file>

<file path=xl/sharedStrings.xml><?xml version="1.0" encoding="utf-8"?>
<sst xmlns="http://schemas.openxmlformats.org/spreadsheetml/2006/main" count="47" uniqueCount="35">
  <si>
    <t>Deutsch</t>
  </si>
  <si>
    <t>Französisch</t>
  </si>
  <si>
    <t>Englisch</t>
  </si>
  <si>
    <t>Mathematik</t>
  </si>
  <si>
    <t>Prüfung</t>
  </si>
  <si>
    <t>Erf.</t>
  </si>
  <si>
    <t>Prf.</t>
  </si>
  <si>
    <t>Fachnote</t>
  </si>
  <si>
    <t>Gew.</t>
  </si>
  <si>
    <t>Wertung</t>
  </si>
  <si>
    <t>Fehl-
note</t>
  </si>
  <si>
    <t>Ungen.
Note</t>
  </si>
  <si>
    <t xml:space="preserve">Durchschnitt: </t>
  </si>
  <si>
    <t xml:space="preserve">Fehlnoten: </t>
  </si>
  <si>
    <t>BM</t>
  </si>
  <si>
    <t>Positionen</t>
  </si>
  <si>
    <t xml:space="preserve">Anz. Ungen.: </t>
  </si>
  <si>
    <t>Geschichte und Politik</t>
  </si>
  <si>
    <t>Technik und Umwelt</t>
  </si>
  <si>
    <t>Projektarbeiten IDAF</t>
  </si>
  <si>
    <t>1/9</t>
  </si>
  <si>
    <t>1. Sem</t>
  </si>
  <si>
    <t>2. Sem</t>
  </si>
  <si>
    <t>Bestehensnorm</t>
  </si>
  <si>
    <t>min. 4.0</t>
  </si>
  <si>
    <t>max. 2.0</t>
  </si>
  <si>
    <t>max. 2</t>
  </si>
  <si>
    <t>4. Sem</t>
  </si>
  <si>
    <t>3. Sem</t>
  </si>
  <si>
    <t>Finanz- und Rechnungswesen</t>
  </si>
  <si>
    <t>Wirtschaft und Recht</t>
  </si>
  <si>
    <t>Berufsmaturitätsarbeit (BMA/IDPA)</t>
  </si>
  <si>
    <t>Notenrechner BM2 Teilzeit, Typ Wirtschaft ab 2024 für Abschluss 2026</t>
  </si>
  <si>
    <t>ohne Gewähr</t>
  </si>
  <si>
    <t>Notenrechner BM2B Typ WDW / 1.9.2025 / LSt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</si>
</sst>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numFmt numFmtId="165" formatCode="0.0;\-0.0;&quot;&quot;"/>
    <numFmt numFmtId="166" formatCode="0;\-0;&quot;&quot;"/>
    <numFmt numFmtId="167" formatCode="_ * #,##0.0_ ;_ * \-#,##0.0_ ;_ * &quot;-&quot;??_ ;_ @_ "/>
  </numFmts>
  <fonts count="25" x14ac:knownFonts="1">
    <font>
      <sz val="11"/>
      <color theme="1"/>
      <name val="Calibri"/>
      <family val="2"/>
      <scheme val="minor"/>
    </font>
    <font>
      <sz val="11"/>
      <color indexed="8"/>
      <name val="Arial"/>
      <family val="2"/>
    </font>
    <font>
      <sz val="12"/>
      <color indexed="8"/>
      <name val="Arial"/>
      <family val="2"/>
    </font>
    <font>
      <b/>
      <sz val="12"/>
      <color indexed="8"/>
      <name val="Arial"/>
      <family val="2"/>
    </font>
    <font>
      <b/>
      <sz val="18"/>
      <color theme="0"/>
      <name val="Arial"/>
      <family val="2"/>
    </font>
    <font>
      <sz val="11"/>
      <color theme="1"/>
      <name val="Calibri"/>
      <family val="2"/>
      <scheme val="minor"/>
    </font>
    <font>
      <sz val="11"/>
      <color indexed="8"/>
      <name val="Calibri"/>
      <family val="2"/>
    </font>
    <font>
      <sz val="10"/>
      <name val="Arial"/>
      <family val="2"/>
    </font>
    <font>
      <sz val="10"/>
      <name val="Arial"/>
      <family val="2"/>
    </font>
    <font>
      <sz val="10"/>
      <color indexed="8"/>
      <name val="Arial"/>
      <family val="2"/>
    </font>
    <font>
      <b/>
      <sz val="10"/>
      <color theme="0"/>
      <name val="Arial"/>
      <family val="2"/>
    </font>
    <font>
      <b/>
      <sz val="10"/>
      <color indexed="8"/>
      <name val="Arial"/>
      <family val="2"/>
    </font>
    <font>
      <u/>
      <sz val="11"/>
      <color theme="10"/>
      <name val="Calibri"/>
      <family val="2"/>
      <scheme val="minor"/>
    </font>
    <font>
      <sz val="11"/>
      <color rgb="FF00386F"/>
      <name val="Arial"/>
      <family val="2"/>
    </font>
    <font>
      <b/>
      <sz val="18"/>
      <color rgb="FFF39100"/>
      <name val="Arial"/>
      <family val="2"/>
    </font>
    <font>
      <b/>
      <sz val="8"/>
      <color rgb="FFF39100"/>
      <name val="Arial"/>
      <family val="2"/>
    </font>
    <font>
      <b/>
      <sz val="10"/>
      <color rgb="FFF39100"/>
      <name val="Arial"/>
      <family val="2"/>
    </font>
    <font>
      <b/>
      <sz val="12"/>
      <color rgb="FFF39100"/>
      <name val="Arial"/>
      <family val="2"/>
    </font>
    <font>
      <sz val="8"/>
      <color rgb="FF00386F"/>
      <name val="Arial"/>
      <family val="2"/>
    </font>
    <font>
      <sz val="10"/>
      <color rgb="FF00386F"/>
      <name val="Arial"/>
      <family val="2"/>
    </font>
    <font>
      <b/>
      <sz val="10"/>
      <color rgb="FF00386F"/>
      <name val="Arial"/>
      <family val="2"/>
    </font>
    <font>
      <sz val="12"/>
      <color rgb="FF00386F"/>
      <name val="Arial"/>
      <family val="2"/>
    </font>
    <font>
      <b/>
      <sz val="12"/>
      <color rgb="FF00386F"/>
      <name val="Arial"/>
      <family val="2"/>
    </font>
    <font>
      <b/>
      <sz val="16"/>
      <color rgb="FFF39100"/>
      <name val="Arial"/>
      <family val="2"/>
    </font>
    <font>
      <b/>
      <u/>
      <sz val="10"/>
      <color rgb="FF00386F"/>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00386F"/>
        <bgColor indexed="64"/>
      </patternFill>
    </fill>
    <fill>
      <patternFill patternType="solid">
        <fgColor rgb="FFF39100"/>
        <bgColor indexed="64"/>
      </patternFill>
    </fill>
    <fill>
      <patternFill patternType="solid">
        <fgColor rgb="FFDCD7D2"/>
        <bgColor indexed="64"/>
      </patternFill>
    </fill>
    <fill>
      <patternFill patternType="solid">
        <fgColor rgb="FFA39382"/>
        <bgColor indexed="64"/>
      </patternFill>
    </fill>
  </fills>
  <borders count="9">
    <border>
      <left/>
      <right/>
      <top/>
      <bottom/>
      <diagonal/>
    </border>
    <border>
      <left style="thick">
        <color rgb="FFDCD7D2"/>
      </left>
      <right style="thick">
        <color rgb="FFDCD7D2"/>
      </right>
      <top style="thick">
        <color rgb="FFDCD7D2"/>
      </top>
      <bottom style="thick">
        <color rgb="FFDCD7D2"/>
      </bottom>
      <diagonal/>
    </border>
    <border>
      <left style="thick">
        <color rgb="FFDCD7D2"/>
      </left>
      <right/>
      <top style="thick">
        <color rgb="FFDCD7D2"/>
      </top>
      <bottom style="thick">
        <color rgb="FFDCD7D2"/>
      </bottom>
      <diagonal/>
    </border>
    <border>
      <left/>
      <right/>
      <top style="thick">
        <color rgb="FFDCD7D2"/>
      </top>
      <bottom style="thick">
        <color rgb="FFDCD7D2"/>
      </bottom>
      <diagonal/>
    </border>
    <border>
      <left/>
      <right style="thick">
        <color rgb="FFDCD7D2"/>
      </right>
      <top style="thick">
        <color rgb="FFDCD7D2"/>
      </top>
      <bottom style="thick">
        <color rgb="FFDCD7D2"/>
      </bottom>
      <diagonal/>
    </border>
    <border>
      <left style="thick">
        <color rgb="FFA39382"/>
      </left>
      <right style="thick">
        <color rgb="FFA39382"/>
      </right>
      <top style="thick">
        <color rgb="FFA39382"/>
      </top>
      <bottom style="thick">
        <color rgb="FFA39382"/>
      </bottom>
      <diagonal/>
    </border>
    <border>
      <left style="thick">
        <color rgb="FFA39382"/>
      </left>
      <right/>
      <top style="thick">
        <color rgb="FFA39382"/>
      </top>
      <bottom style="thick">
        <color rgb="FFA39382"/>
      </bottom>
      <diagonal/>
    </border>
    <border>
      <left/>
      <right/>
      <top style="thick">
        <color rgb="FFA39382"/>
      </top>
      <bottom style="thick">
        <color rgb="FFA39382"/>
      </bottom>
      <diagonal/>
    </border>
    <border>
      <left/>
      <right style="thick">
        <color rgb="FFA39382"/>
      </right>
      <top style="thick">
        <color rgb="FFA39382"/>
      </top>
      <bottom style="thick">
        <color rgb="FFA39382"/>
      </bottom>
      <diagonal/>
    </border>
  </borders>
  <cellStyleXfs count="12">
    <xf numFmtId="0" fontId="0"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0" fontId="5" fillId="0" borderId="0"/>
    <xf numFmtId="0" fontId="7" fillId="0" borderId="0"/>
    <xf numFmtId="0" fontId="5" fillId="0" borderId="0"/>
    <xf numFmtId="0" fontId="5" fillId="0" borderId="0"/>
    <xf numFmtId="0" fontId="8" fillId="0" borderId="0"/>
    <xf numFmtId="9" fontId="5" fillId="0" borderId="0" applyFont="0" applyFill="0" applyBorder="0" applyAlignment="0" applyProtection="0"/>
    <xf numFmtId="43" fontId="5"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textRotation="90"/>
    </xf>
    <xf numFmtId="0" fontId="1" fillId="3" borderId="0" xfId="0" applyFont="1" applyFill="1" applyAlignment="1">
      <alignment horizontal="center" vertical="center"/>
    </xf>
    <xf numFmtId="0" fontId="3" fillId="0" borderId="0" xfId="0" applyFont="1" applyAlignment="1">
      <alignment horizontal="center" vertical="center"/>
    </xf>
    <xf numFmtId="165" fontId="1" fillId="3" borderId="0" xfId="0" applyNumberFormat="1" applyFont="1" applyFill="1" applyAlignment="1">
      <alignment horizontal="center" vertical="center"/>
    </xf>
    <xf numFmtId="164" fontId="9" fillId="3" borderId="0" xfId="9" quotePrefix="1" applyNumberFormat="1" applyFont="1" applyFill="1" applyBorder="1" applyAlignment="1" applyProtection="1">
      <alignment horizontal="center" vertical="center"/>
    </xf>
    <xf numFmtId="164" fontId="9" fillId="3" borderId="0" xfId="9" applyNumberFormat="1" applyFont="1" applyFill="1" applyBorder="1" applyAlignment="1" applyProtection="1">
      <alignment horizontal="center" vertical="center"/>
    </xf>
    <xf numFmtId="0" fontId="4" fillId="0" borderId="0" xfId="0" applyFont="1" applyAlignment="1">
      <alignment horizontal="center" vertical="center"/>
    </xf>
    <xf numFmtId="166" fontId="1" fillId="3" borderId="0" xfId="0" applyNumberFormat="1" applyFont="1" applyFill="1" applyAlignment="1">
      <alignment horizontal="center" vertical="center"/>
    </xf>
    <xf numFmtId="0" fontId="1" fillId="3"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3" borderId="0" xfId="0" applyFont="1" applyFill="1" applyAlignment="1">
      <alignment vertical="center"/>
    </xf>
    <xf numFmtId="164" fontId="9" fillId="3" borderId="0" xfId="0" applyNumberFormat="1" applyFont="1" applyFill="1" applyAlignment="1">
      <alignment horizontal="center" vertical="center"/>
    </xf>
    <xf numFmtId="166" fontId="9" fillId="3" borderId="0" xfId="0" applyNumberFormat="1" applyFont="1" applyFill="1" applyAlignment="1">
      <alignment horizontal="center" vertical="center"/>
    </xf>
    <xf numFmtId="0" fontId="9" fillId="2" borderId="0" xfId="0" applyFont="1" applyFill="1" applyAlignment="1">
      <alignment vertical="center"/>
    </xf>
    <xf numFmtId="167" fontId="9" fillId="0" borderId="0" xfId="10" applyNumberFormat="1" applyFont="1" applyBorder="1" applyAlignment="1" applyProtection="1">
      <alignment vertical="center"/>
    </xf>
    <xf numFmtId="0" fontId="7" fillId="0" borderId="0" xfId="0" applyFont="1" applyAlignment="1">
      <alignment vertical="top"/>
    </xf>
    <xf numFmtId="0" fontId="14" fillId="5" borderId="0" xfId="0" applyFont="1" applyFill="1" applyAlignment="1">
      <alignment vertical="center"/>
    </xf>
    <xf numFmtId="0" fontId="16" fillId="5" borderId="0" xfId="0" applyFont="1" applyFill="1" applyAlignment="1">
      <alignment horizontal="center" vertical="center"/>
    </xf>
    <xf numFmtId="0" fontId="1" fillId="6" borderId="0" xfId="0" applyFont="1" applyFill="1" applyAlignment="1">
      <alignment vertical="center"/>
    </xf>
    <xf numFmtId="0" fontId="11" fillId="6" borderId="0" xfId="0" applyFont="1" applyFill="1" applyAlignment="1">
      <alignment vertical="center"/>
    </xf>
    <xf numFmtId="0" fontId="9" fillId="6" borderId="0" xfId="0" applyFont="1" applyFill="1" applyAlignment="1">
      <alignment vertical="center"/>
    </xf>
    <xf numFmtId="0" fontId="2" fillId="6" borderId="0" xfId="0" applyFont="1" applyFill="1" applyAlignment="1">
      <alignment vertical="center" textRotation="90"/>
    </xf>
    <xf numFmtId="0" fontId="2" fillId="6" borderId="0" xfId="0" applyFont="1" applyFill="1" applyAlignment="1">
      <alignment horizontal="center" vertical="center"/>
    </xf>
    <xf numFmtId="0" fontId="9" fillId="6" borderId="0" xfId="0" applyFont="1" applyFill="1" applyAlignment="1">
      <alignment horizontal="center" vertical="center"/>
    </xf>
    <xf numFmtId="0" fontId="3" fillId="6" borderId="0" xfId="0" applyFont="1" applyFill="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6" borderId="0" xfId="0" applyFont="1" applyFill="1" applyAlignment="1">
      <alignment vertical="center"/>
    </xf>
    <xf numFmtId="0" fontId="13" fillId="6" borderId="0" xfId="0" applyFont="1" applyFill="1" applyAlignment="1">
      <alignment vertical="center"/>
    </xf>
    <xf numFmtId="0" fontId="20" fillId="6" borderId="0" xfId="0" applyFont="1" applyFill="1" applyAlignment="1">
      <alignment horizontal="right" vertical="center"/>
    </xf>
    <xf numFmtId="0" fontId="21" fillId="6" borderId="0" xfId="0" applyFont="1" applyFill="1" applyAlignment="1">
      <alignment vertical="center" textRotation="90"/>
    </xf>
    <xf numFmtId="0" fontId="21" fillId="6" borderId="0" xfId="0" applyFont="1" applyFill="1" applyAlignment="1">
      <alignment horizontal="center" vertical="center"/>
    </xf>
    <xf numFmtId="0" fontId="13" fillId="6" borderId="0" xfId="0" applyFont="1" applyFill="1" applyAlignment="1">
      <alignment horizontal="right" vertical="center"/>
    </xf>
    <xf numFmtId="0" fontId="22" fillId="6" borderId="0" xfId="0" applyFont="1" applyFill="1" applyAlignment="1">
      <alignment horizontal="right" vertical="center"/>
    </xf>
    <xf numFmtId="0" fontId="13" fillId="6" borderId="0" xfId="0" applyFont="1" applyFill="1" applyAlignment="1">
      <alignment horizontal="center" vertical="center"/>
    </xf>
    <xf numFmtId="0" fontId="18" fillId="6" borderId="0" xfId="0" quotePrefix="1" applyFont="1" applyFill="1" applyAlignment="1">
      <alignment horizontal="center" vertical="center"/>
    </xf>
    <xf numFmtId="0" fontId="19" fillId="0" borderId="0" xfId="0" applyFont="1"/>
    <xf numFmtId="0" fontId="23" fillId="5" borderId="0" xfId="0" applyFont="1" applyFill="1" applyAlignment="1">
      <alignment vertical="center"/>
    </xf>
    <xf numFmtId="0" fontId="15" fillId="5" borderId="0" xfId="0" applyFont="1" applyFill="1" applyAlignment="1">
      <alignment horizontal="center" textRotation="90"/>
    </xf>
    <xf numFmtId="0" fontId="21" fillId="0" borderId="1" xfId="0" applyFont="1" applyBorder="1" applyAlignment="1" applyProtection="1">
      <alignment horizontal="center" vertical="center"/>
      <protection locked="0"/>
    </xf>
    <xf numFmtId="0" fontId="21"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horizontal="center"/>
    </xf>
    <xf numFmtId="0" fontId="19" fillId="7" borderId="0" xfId="0" applyFont="1" applyFill="1" applyAlignment="1">
      <alignment vertical="center"/>
    </xf>
    <xf numFmtId="0" fontId="21" fillId="0" borderId="0" xfId="0" applyFont="1" applyAlignment="1">
      <alignment vertical="center" textRotation="90"/>
    </xf>
    <xf numFmtId="164" fontId="19" fillId="3" borderId="0" xfId="9" quotePrefix="1" applyNumberFormat="1" applyFont="1" applyFill="1" applyBorder="1" applyAlignment="1" applyProtection="1">
      <alignment horizontal="center" vertical="center"/>
    </xf>
    <xf numFmtId="165" fontId="13" fillId="3" borderId="0" xfId="0" applyNumberFormat="1" applyFont="1" applyFill="1" applyAlignment="1">
      <alignment horizontal="center" vertical="center"/>
    </xf>
    <xf numFmtId="166" fontId="13" fillId="3" borderId="0" xfId="0" applyNumberFormat="1" applyFont="1" applyFill="1" applyAlignment="1">
      <alignment horizontal="center" vertical="center"/>
    </xf>
    <xf numFmtId="0" fontId="13" fillId="0" borderId="0" xfId="0" applyFont="1" applyAlignment="1">
      <alignment vertical="center"/>
    </xf>
    <xf numFmtId="0" fontId="21" fillId="7" borderId="0" xfId="0" applyFont="1" applyFill="1" applyAlignment="1">
      <alignment horizontal="center" vertical="center"/>
    </xf>
    <xf numFmtId="0" fontId="21" fillId="0" borderId="0" xfId="0" applyFont="1" applyAlignment="1">
      <alignment horizontal="center" vertical="center"/>
    </xf>
    <xf numFmtId="0" fontId="19" fillId="2" borderId="0" xfId="0" applyFont="1" applyFill="1" applyAlignment="1">
      <alignment vertical="center"/>
    </xf>
    <xf numFmtId="164" fontId="19" fillId="3" borderId="0" xfId="9" applyNumberFormat="1" applyFont="1" applyFill="1" applyBorder="1" applyAlignment="1" applyProtection="1">
      <alignment horizontal="center" vertical="center"/>
    </xf>
    <xf numFmtId="0" fontId="19" fillId="8" borderId="0" xfId="0" applyFont="1" applyFill="1" applyAlignment="1">
      <alignment vertical="center"/>
    </xf>
    <xf numFmtId="0" fontId="21" fillId="8" borderId="0" xfId="0" applyFont="1" applyFill="1" applyAlignment="1">
      <alignment horizontal="center" vertical="center"/>
    </xf>
    <xf numFmtId="0" fontId="21" fillId="6" borderId="0" xfId="0" applyFont="1" applyFill="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21" fillId="0" borderId="0" xfId="0" applyFont="1" applyAlignment="1">
      <alignment horizontal="right" vertical="center"/>
    </xf>
    <xf numFmtId="0" fontId="13" fillId="3" borderId="0" xfId="0" applyFont="1" applyFill="1" applyAlignment="1">
      <alignment vertical="center"/>
    </xf>
    <xf numFmtId="0" fontId="24" fillId="0" borderId="0" xfId="11" applyFont="1" applyFill="1" applyBorder="1" applyAlignment="1" applyProtection="1">
      <alignment horizontal="left" vertical="center"/>
    </xf>
    <xf numFmtId="0" fontId="21" fillId="0" borderId="5"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164" fontId="9" fillId="3"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0" fontId="17" fillId="5" borderId="0" xfId="0" applyFont="1" applyFill="1" applyAlignment="1">
      <alignment horizontal="center" vertical="center" wrapText="1"/>
    </xf>
    <xf numFmtId="0" fontId="20" fillId="0" borderId="0" xfId="0" applyFont="1" applyAlignment="1">
      <alignment horizontal="right" vertical="center"/>
    </xf>
    <xf numFmtId="0" fontId="23" fillId="5" borderId="0" xfId="0" applyFont="1" applyFill="1" applyAlignment="1">
      <alignment horizontal="center" vertical="center"/>
    </xf>
    <xf numFmtId="0" fontId="19" fillId="7" borderId="0" xfId="0" applyFont="1" applyFill="1" applyAlignment="1">
      <alignment horizontal="left" vertical="center"/>
    </xf>
    <xf numFmtId="0" fontId="10" fillId="4" borderId="0" xfId="0" applyFont="1" applyFill="1" applyAlignment="1">
      <alignment horizontal="center" vertical="center"/>
    </xf>
    <xf numFmtId="166" fontId="13" fillId="3" borderId="0" xfId="0" applyNumberFormat="1" applyFont="1" applyFill="1" applyAlignment="1">
      <alignment horizontal="center" vertical="center"/>
    </xf>
    <xf numFmtId="0" fontId="16" fillId="5" borderId="0" xfId="0" applyFont="1" applyFill="1" applyAlignment="1">
      <alignment horizontal="center" vertical="center"/>
    </xf>
    <xf numFmtId="165" fontId="13" fillId="3" borderId="0" xfId="0" applyNumberFormat="1" applyFont="1" applyFill="1" applyAlignment="1">
      <alignment horizontal="center" vertical="center"/>
    </xf>
    <xf numFmtId="164" fontId="19" fillId="3" borderId="0" xfId="9" quotePrefix="1" applyNumberFormat="1" applyFont="1" applyFill="1" applyBorder="1" applyAlignment="1" applyProtection="1">
      <alignment horizontal="center" vertical="center"/>
    </xf>
    <xf numFmtId="164" fontId="19" fillId="3" borderId="0" xfId="9" applyNumberFormat="1" applyFont="1" applyFill="1" applyBorder="1" applyAlignment="1" applyProtection="1">
      <alignment horizontal="center" vertical="center"/>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cellXfs>
  <cellStyles count="12">
    <cellStyle name="Dezimal 2" xfId="2" xr:uid="{00000000-0005-0000-0000-000000000000}"/>
    <cellStyle name="Komma" xfId="10" builtinId="3"/>
    <cellStyle name="Komma 2" xfId="3" xr:uid="{00000000-0005-0000-0000-000002000000}"/>
    <cellStyle name="Link" xfId="11" builtinId="8"/>
    <cellStyle name="Prozent" xfId="9" builtinId="5"/>
    <cellStyle name="Standard" xfId="0" builtinId="0"/>
    <cellStyle name="Standard 2" xfId="4" xr:uid="{00000000-0005-0000-0000-000006000000}"/>
    <cellStyle name="Standard 3" xfId="5" xr:uid="{00000000-0005-0000-0000-000007000000}"/>
    <cellStyle name="Standard 4" xfId="6" xr:uid="{00000000-0005-0000-0000-000008000000}"/>
    <cellStyle name="Standard 4 2" xfId="7" xr:uid="{00000000-0005-0000-0000-000009000000}"/>
    <cellStyle name="Standard 4 3" xfId="1" xr:uid="{00000000-0005-0000-0000-00000A000000}"/>
    <cellStyle name="Standard 5" xfId="8" xr:uid="{00000000-0005-0000-0000-00000B000000}"/>
  </cellStyles>
  <dxfs count="11">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color theme="0"/>
      </font>
      <fill>
        <patternFill>
          <bgColor theme="9" tint="-0.24994659260841701"/>
        </patternFill>
      </fill>
    </dxf>
  </dxfs>
  <tableStyles count="0" defaultTableStyle="TableStyleMedium2" defaultPivotStyle="PivotStyleLight16"/>
  <colors>
    <mruColors>
      <color rgb="FF00386F"/>
      <color rgb="FFDCD7D2"/>
      <color rgb="FFA39382"/>
      <color rgb="FFF39100"/>
      <color rgb="FF1881A8"/>
      <color rgb="FFD7D7D7"/>
      <color rgb="FFFCD5B4"/>
      <color rgb="FFBEBEBE"/>
      <color rgb="FF92D050"/>
      <color rgb="FFCD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theme="5" tint="-0.499984740745262"/>
    <pageSetUpPr fitToPage="1"/>
  </sheetPr>
  <dimension ref="A1:AC54"/>
  <sheetViews>
    <sheetView showGridLines="0" tabSelected="1" view="pageLayout" zoomScaleNormal="100" workbookViewId="0">
      <selection activeCell="J10" sqref="J10"/>
    </sheetView>
  </sheetViews>
  <sheetFormatPr baseColWidth="10" defaultColWidth="19.140625" defaultRowHeight="14.25" x14ac:dyDescent="0.25"/>
  <cols>
    <col min="1" max="1" width="9" style="18" customWidth="1"/>
    <col min="2" max="2" width="21.85546875" style="18" customWidth="1"/>
    <col min="3" max="3" width="1.85546875" style="2" customWidth="1"/>
    <col min="4" max="4" width="11.85546875" style="2" customWidth="1"/>
    <col min="5" max="5" width="1.7109375" style="2" customWidth="1"/>
    <col min="6" max="6" width="11.85546875" style="2" customWidth="1"/>
    <col min="7" max="7" width="1.7109375" style="2" customWidth="1"/>
    <col min="8" max="8" width="11.85546875" style="2" customWidth="1"/>
    <col min="9" max="9" width="1.7109375" style="2" customWidth="1"/>
    <col min="10" max="10" width="11.85546875" style="2" customWidth="1"/>
    <col min="11" max="11" width="1.7109375" style="2" customWidth="1"/>
    <col min="12" max="14" width="5.140625" style="2" customWidth="1"/>
    <col min="15" max="15" width="6.28515625" style="1" hidden="1" customWidth="1"/>
    <col min="16" max="16" width="9.140625" style="1" hidden="1" customWidth="1"/>
    <col min="17" max="17" width="6.85546875" style="1" hidden="1" customWidth="1"/>
    <col min="18" max="18" width="1.7109375" style="2" customWidth="1"/>
    <col min="19" max="19" width="7" style="2" customWidth="1"/>
    <col min="20" max="20" width="1.7109375" style="2" customWidth="1"/>
    <col min="21" max="21" width="7" style="2" customWidth="1"/>
    <col min="22" max="22" width="1.7109375" style="2" customWidth="1"/>
    <col min="23" max="23" width="9.85546875" style="2" customWidth="1"/>
    <col min="24" max="24" width="0.85546875" style="2" customWidth="1"/>
    <col min="25" max="25" width="3.140625" style="2" customWidth="1"/>
    <col min="26" max="26" width="6.28515625" style="22" hidden="1" customWidth="1"/>
    <col min="27" max="27" width="7.42578125" style="1" hidden="1" customWidth="1"/>
    <col min="28" max="28" width="6.85546875" style="1" hidden="1" customWidth="1"/>
    <col min="29" max="16384" width="19.140625" style="2"/>
  </cols>
  <sheetData>
    <row r="1" spans="1:28" x14ac:dyDescent="0.25">
      <c r="R1" s="32"/>
      <c r="S1" s="32"/>
      <c r="T1" s="32"/>
      <c r="U1" s="32"/>
      <c r="V1" s="32"/>
      <c r="W1" s="32"/>
      <c r="X1" s="32"/>
      <c r="Y1" s="32"/>
    </row>
    <row r="2" spans="1:28" ht="23.25" x14ac:dyDescent="0.25">
      <c r="A2" s="51" t="s">
        <v>32</v>
      </c>
      <c r="B2" s="30"/>
      <c r="C2" s="30"/>
      <c r="D2" s="30"/>
      <c r="E2" s="30"/>
      <c r="F2" s="30"/>
      <c r="G2" s="30"/>
      <c r="H2" s="30"/>
      <c r="I2" s="30"/>
      <c r="J2" s="30"/>
      <c r="K2" s="30"/>
      <c r="L2" s="30"/>
      <c r="M2" s="30"/>
      <c r="N2" s="30"/>
      <c r="O2" s="13"/>
      <c r="P2" s="13"/>
      <c r="R2" s="32"/>
      <c r="S2" s="84" t="s">
        <v>14</v>
      </c>
      <c r="T2" s="84"/>
      <c r="U2" s="84"/>
      <c r="V2" s="84"/>
      <c r="W2" s="84"/>
      <c r="X2" s="84"/>
      <c r="Y2" s="84"/>
      <c r="Z2" s="23"/>
      <c r="AA2" s="13"/>
    </row>
    <row r="3" spans="1:28" x14ac:dyDescent="0.25">
      <c r="R3" s="32"/>
      <c r="S3" s="32"/>
      <c r="T3" s="32"/>
      <c r="U3" s="32"/>
      <c r="V3" s="32"/>
      <c r="W3" s="32"/>
      <c r="X3" s="32"/>
      <c r="Y3" s="32"/>
    </row>
    <row r="4" spans="1:28" x14ac:dyDescent="0.25">
      <c r="V4" s="32"/>
      <c r="W4" s="32"/>
      <c r="X4" s="32"/>
      <c r="Y4" s="32"/>
    </row>
    <row r="5" spans="1:28" s="21" customFormat="1" ht="25.15" customHeight="1" x14ac:dyDescent="0.25">
      <c r="C5" s="19"/>
      <c r="D5" s="31" t="s">
        <v>21</v>
      </c>
      <c r="E5" s="20"/>
      <c r="F5" s="31" t="s">
        <v>22</v>
      </c>
      <c r="G5" s="20"/>
      <c r="H5" s="31" t="s">
        <v>28</v>
      </c>
      <c r="I5" s="20"/>
      <c r="J5" s="31" t="s">
        <v>27</v>
      </c>
      <c r="L5" s="88" t="s">
        <v>4</v>
      </c>
      <c r="M5" s="88"/>
      <c r="N5" s="88"/>
      <c r="O5" s="86" t="s">
        <v>9</v>
      </c>
      <c r="P5" s="86"/>
      <c r="Q5" s="86"/>
      <c r="R5" s="19"/>
      <c r="S5" s="88" t="s">
        <v>15</v>
      </c>
      <c r="T5" s="88"/>
      <c r="U5" s="88"/>
      <c r="V5" s="33"/>
      <c r="W5" s="31" t="s">
        <v>7</v>
      </c>
      <c r="X5" s="32"/>
      <c r="Y5" s="52" t="s">
        <v>8</v>
      </c>
      <c r="Z5" s="86" t="s">
        <v>9</v>
      </c>
      <c r="AA5" s="86"/>
      <c r="AB5" s="86"/>
    </row>
    <row r="6" spans="1:28" s="18" customFormat="1" ht="25.9" customHeight="1" x14ac:dyDescent="0.25">
      <c r="A6" s="21"/>
      <c r="B6" s="21"/>
      <c r="C6" s="21"/>
      <c r="D6" s="22"/>
      <c r="F6" s="22"/>
      <c r="H6" s="22"/>
      <c r="J6" s="22"/>
      <c r="L6" s="40"/>
      <c r="N6" s="40"/>
      <c r="O6" s="3" t="s">
        <v>8</v>
      </c>
      <c r="P6" s="4" t="s">
        <v>10</v>
      </c>
      <c r="Q6" s="4" t="s">
        <v>11</v>
      </c>
      <c r="S6" s="40" t="s">
        <v>5</v>
      </c>
      <c r="U6" s="40" t="s">
        <v>6</v>
      </c>
      <c r="V6" s="34"/>
      <c r="W6" s="37"/>
      <c r="X6" s="32"/>
      <c r="Y6" s="34"/>
      <c r="Z6" s="3"/>
      <c r="AA6" s="4" t="s">
        <v>10</v>
      </c>
      <c r="AB6" s="4" t="s">
        <v>11</v>
      </c>
    </row>
    <row r="7" spans="1:28" ht="4.9000000000000004" customHeight="1" thickBot="1" x14ac:dyDescent="0.3">
      <c r="A7" s="27"/>
      <c r="B7" s="27"/>
      <c r="C7" s="5"/>
      <c r="D7" s="6"/>
      <c r="E7" s="5"/>
      <c r="F7" s="6"/>
      <c r="G7" s="5"/>
      <c r="H7" s="6"/>
      <c r="I7" s="5"/>
      <c r="J7" s="6"/>
      <c r="K7" s="7"/>
      <c r="L7" s="6"/>
      <c r="M7" s="6"/>
      <c r="N7" s="6"/>
      <c r="O7" s="8"/>
      <c r="P7" s="8"/>
      <c r="Q7" s="8"/>
      <c r="S7" s="6"/>
      <c r="T7" s="6"/>
      <c r="U7" s="6"/>
      <c r="V7" s="35"/>
      <c r="W7" s="36"/>
      <c r="X7" s="32"/>
      <c r="Y7" s="44"/>
      <c r="Z7" s="3"/>
      <c r="AA7" s="8"/>
      <c r="AB7" s="8"/>
    </row>
    <row r="8" spans="1:28" ht="16.5" thickTop="1" thickBot="1" x14ac:dyDescent="0.3">
      <c r="A8" s="57" t="s">
        <v>0</v>
      </c>
      <c r="B8" s="57"/>
      <c r="C8" s="54"/>
      <c r="D8" s="53"/>
      <c r="E8" s="54"/>
      <c r="F8" s="53"/>
      <c r="G8" s="54"/>
      <c r="H8" s="53"/>
      <c r="I8" s="54"/>
      <c r="J8" s="53"/>
      <c r="K8" s="58"/>
      <c r="L8" s="76"/>
      <c r="M8" s="77"/>
      <c r="N8" s="78"/>
      <c r="O8" s="59">
        <v>0.125</v>
      </c>
      <c r="P8" s="60" t="str">
        <f>IF(ISNUMBER(#REF!),IF(#REF!-4&lt;0,#REF!-4,0),"")</f>
        <v/>
      </c>
      <c r="Q8" s="61" t="e">
        <f>IF(#REF!&lt;4,1,0)</f>
        <v>#REF!</v>
      </c>
      <c r="R8" s="62"/>
      <c r="S8" s="63" t="str">
        <f>IF(COUNT(D8:K8)&gt;0,ROUND(2*AVERAGE(D8:K8),0)/2,"--")</f>
        <v>--</v>
      </c>
      <c r="T8" s="64"/>
      <c r="U8" s="63" t="str">
        <f>IF(ISNUMBER(L8),L8,"--")</f>
        <v>--</v>
      </c>
      <c r="V8" s="44"/>
      <c r="W8" s="63" t="str">
        <f>IF(COUNT(S8:U8)=2,ROUND(2*AVERAGE(S8:U8),0)/2,"--")</f>
        <v>--</v>
      </c>
      <c r="X8" s="32"/>
      <c r="Y8" s="49" t="s">
        <v>20</v>
      </c>
      <c r="Z8" s="11"/>
      <c r="AA8" s="10" t="str">
        <f>IF(ISNUMBER(W8),IF(W8-4&lt;0,W8-4,0),"")</f>
        <v/>
      </c>
      <c r="AB8" s="14">
        <f>IF(W8&lt;4,1,0)</f>
        <v>0</v>
      </c>
    </row>
    <row r="9" spans="1:28" ht="4.9000000000000004" customHeight="1" thickTop="1" thickBot="1" x14ac:dyDescent="0.3">
      <c r="A9" s="65"/>
      <c r="B9" s="65"/>
      <c r="C9" s="54"/>
      <c r="D9" s="64"/>
      <c r="E9" s="54"/>
      <c r="F9" s="64"/>
      <c r="G9" s="54"/>
      <c r="H9" s="64"/>
      <c r="I9" s="54"/>
      <c r="J9" s="64"/>
      <c r="K9" s="58"/>
      <c r="L9" s="64"/>
      <c r="M9" s="64"/>
      <c r="N9" s="64"/>
      <c r="O9" s="66"/>
      <c r="P9" s="60"/>
      <c r="Q9" s="61"/>
      <c r="R9" s="62"/>
      <c r="S9" s="64"/>
      <c r="T9" s="64"/>
      <c r="U9" s="64"/>
      <c r="V9" s="44"/>
      <c r="W9" s="45"/>
      <c r="X9" s="32"/>
      <c r="Y9" s="44"/>
      <c r="Z9" s="12"/>
      <c r="AA9" s="10"/>
      <c r="AB9" s="14"/>
    </row>
    <row r="10" spans="1:28" ht="16.5" thickTop="1" thickBot="1" x14ac:dyDescent="0.3">
      <c r="A10" s="67" t="s">
        <v>1</v>
      </c>
      <c r="B10" s="67"/>
      <c r="C10" s="54"/>
      <c r="D10" s="75"/>
      <c r="E10" s="54"/>
      <c r="F10" s="75"/>
      <c r="G10" s="54"/>
      <c r="H10" s="75"/>
      <c r="I10" s="54"/>
      <c r="J10" s="75"/>
      <c r="K10" s="58"/>
      <c r="L10" s="92"/>
      <c r="M10" s="93"/>
      <c r="N10" s="94"/>
      <c r="O10" s="59">
        <v>0.125</v>
      </c>
      <c r="P10" s="60" t="str">
        <f>IF(ISNUMBER(#REF!),IF(#REF!-4&lt;0,#REF!-4,0),"")</f>
        <v/>
      </c>
      <c r="Q10" s="61" t="e">
        <f>IF(#REF!&lt;4,1,0)</f>
        <v>#REF!</v>
      </c>
      <c r="R10" s="62"/>
      <c r="S10" s="68" t="str">
        <f>IF(COUNT(D10:K10)&gt;0,ROUND(2*AVERAGE(D10:K10),0)/2,"--")</f>
        <v>--</v>
      </c>
      <c r="T10" s="64"/>
      <c r="U10" s="68" t="str">
        <f>IF(ISNUMBER(L10),L10,"--")</f>
        <v>--</v>
      </c>
      <c r="V10" s="44"/>
      <c r="W10" s="68" t="str">
        <f>IF(COUNT(S10:U10)=2,ROUND(2*AVERAGE(S10:U10),0)/2,"--")</f>
        <v>--</v>
      </c>
      <c r="X10" s="32"/>
      <c r="Y10" s="49" t="s">
        <v>20</v>
      </c>
      <c r="Z10" s="11"/>
      <c r="AA10" s="10" t="str">
        <f>IF(ISNUMBER(W10),IF(W10-4&lt;0,W10-4,0),"")</f>
        <v/>
      </c>
      <c r="AB10" s="14">
        <f>IF(W10&lt;4,1,0)</f>
        <v>0</v>
      </c>
    </row>
    <row r="11" spans="1:28" ht="4.9000000000000004" customHeight="1" thickTop="1" thickBot="1" x14ac:dyDescent="0.3">
      <c r="A11" s="65"/>
      <c r="B11" s="65"/>
      <c r="C11" s="54"/>
      <c r="D11" s="64"/>
      <c r="E11" s="54"/>
      <c r="F11" s="64"/>
      <c r="G11" s="54"/>
      <c r="H11" s="64"/>
      <c r="I11" s="54"/>
      <c r="J11" s="64"/>
      <c r="K11" s="58"/>
      <c r="L11" s="64"/>
      <c r="M11" s="64"/>
      <c r="N11" s="64"/>
      <c r="O11" s="66"/>
      <c r="P11" s="60"/>
      <c r="Q11" s="61"/>
      <c r="R11" s="62"/>
      <c r="S11" s="64"/>
      <c r="T11" s="64"/>
      <c r="U11" s="64"/>
      <c r="V11" s="44"/>
      <c r="W11" s="45"/>
      <c r="X11" s="32"/>
      <c r="Y11" s="44"/>
      <c r="Z11" s="12"/>
      <c r="AA11" s="10"/>
      <c r="AB11" s="14"/>
    </row>
    <row r="12" spans="1:28" ht="16.5" thickTop="1" thickBot="1" x14ac:dyDescent="0.3">
      <c r="A12" s="57" t="s">
        <v>2</v>
      </c>
      <c r="B12" s="57"/>
      <c r="C12" s="54"/>
      <c r="D12" s="53"/>
      <c r="E12" s="54"/>
      <c r="F12" s="53"/>
      <c r="G12" s="54"/>
      <c r="H12" s="62"/>
      <c r="I12" s="54"/>
      <c r="J12" s="62"/>
      <c r="K12" s="58"/>
      <c r="L12" s="76"/>
      <c r="M12" s="77"/>
      <c r="N12" s="78"/>
      <c r="O12" s="59">
        <v>0.125</v>
      </c>
      <c r="P12" s="60" t="str">
        <f>IF(ISNUMBER(#REF!),IF(#REF!-4&lt;0,#REF!-4,0),"")</f>
        <v/>
      </c>
      <c r="Q12" s="61" t="e">
        <f>IF(#REF!&lt;4,1,0)</f>
        <v>#REF!</v>
      </c>
      <c r="R12" s="62"/>
      <c r="S12" s="63" t="str">
        <f>IF(COUNT(D12:K12)&gt;0,ROUND(2*AVERAGE(D12:K12),0)/2,"--")</f>
        <v>--</v>
      </c>
      <c r="T12" s="64"/>
      <c r="U12" s="63" t="str">
        <f>IF(ISNUMBER(L12),L12,"--")</f>
        <v>--</v>
      </c>
      <c r="V12" s="44"/>
      <c r="W12" s="63" t="str">
        <f>IF(COUNT(S12:U12)=2,ROUND(2*AVERAGE(S12:U12),0)/2,"--")</f>
        <v>--</v>
      </c>
      <c r="X12" s="32"/>
      <c r="Y12" s="49" t="s">
        <v>20</v>
      </c>
      <c r="Z12" s="11"/>
      <c r="AA12" s="10" t="str">
        <f>IF(ISNUMBER(W12),IF(W12-4&lt;0,W12-4,0),"")</f>
        <v/>
      </c>
      <c r="AB12" s="14">
        <f>IF(W12&lt;4,1,0)</f>
        <v>0</v>
      </c>
    </row>
    <row r="13" spans="1:28" ht="4.9000000000000004" customHeight="1" thickTop="1" thickBot="1" x14ac:dyDescent="0.3">
      <c r="A13" s="65"/>
      <c r="B13" s="65"/>
      <c r="C13" s="54"/>
      <c r="D13" s="64"/>
      <c r="E13" s="54"/>
      <c r="F13" s="64"/>
      <c r="G13" s="54"/>
      <c r="H13" s="64"/>
      <c r="I13" s="54"/>
      <c r="J13" s="64"/>
      <c r="K13" s="58"/>
      <c r="L13" s="64"/>
      <c r="M13" s="64"/>
      <c r="N13" s="64"/>
      <c r="O13" s="66"/>
      <c r="P13" s="60"/>
      <c r="Q13" s="61"/>
      <c r="R13" s="62"/>
      <c r="S13" s="64"/>
      <c r="T13" s="64"/>
      <c r="U13" s="64"/>
      <c r="V13" s="44"/>
      <c r="W13" s="45"/>
      <c r="X13" s="32"/>
      <c r="Y13" s="44"/>
      <c r="Z13" s="12"/>
      <c r="AA13" s="10"/>
      <c r="AB13" s="14"/>
    </row>
    <row r="14" spans="1:28" ht="16.5" thickTop="1" thickBot="1" x14ac:dyDescent="0.3">
      <c r="A14" s="67" t="s">
        <v>29</v>
      </c>
      <c r="B14" s="67"/>
      <c r="C14" s="54"/>
      <c r="D14" s="75"/>
      <c r="E14" s="54"/>
      <c r="F14" s="75"/>
      <c r="G14" s="54"/>
      <c r="H14" s="75"/>
      <c r="I14" s="54"/>
      <c r="J14" s="75"/>
      <c r="K14" s="58"/>
      <c r="L14" s="92"/>
      <c r="M14" s="93"/>
      <c r="N14" s="94"/>
      <c r="O14" s="90">
        <v>0.25</v>
      </c>
      <c r="P14" s="89" t="str">
        <f>IF(ISNUMBER(#REF!),IF(#REF!-4&lt;0,(#REF!-4)*2,0),"")</f>
        <v/>
      </c>
      <c r="Q14" s="87" t="e">
        <f>IF(#REF!&lt;4,1,0)</f>
        <v>#REF!</v>
      </c>
      <c r="R14" s="62"/>
      <c r="S14" s="68" t="str">
        <f>IF(COUNT(D14:K14)&gt;0,ROUND(2*AVERAGE(D14:K14),0)/2,"--")</f>
        <v>--</v>
      </c>
      <c r="T14" s="64"/>
      <c r="U14" s="68" t="str">
        <f>IF(ISNUMBER(L14),L14,"--")</f>
        <v>--</v>
      </c>
      <c r="V14" s="44"/>
      <c r="W14" s="68" t="str">
        <f>IF(COUNT(S14,U14)=2,ROUND(2*AVERAGE(S14,U14),0)/2,"--")</f>
        <v>--</v>
      </c>
      <c r="X14" s="32"/>
      <c r="Y14" s="49" t="s">
        <v>20</v>
      </c>
      <c r="Z14" s="11"/>
      <c r="AA14" s="10" t="str">
        <f>IF(ISNUMBER(W14),IF(W14-4&lt;0,W14-4,0),"")</f>
        <v/>
      </c>
      <c r="AB14" s="14">
        <f>IF(W14&lt;4,1,0)</f>
        <v>0</v>
      </c>
    </row>
    <row r="15" spans="1:28" ht="4.9000000000000004" customHeight="1" thickTop="1" thickBot="1" x14ac:dyDescent="0.3">
      <c r="A15" s="65"/>
      <c r="B15" s="62"/>
      <c r="C15" s="54"/>
      <c r="D15" s="64"/>
      <c r="E15" s="54"/>
      <c r="F15" s="64"/>
      <c r="G15" s="54"/>
      <c r="H15" s="64"/>
      <c r="I15" s="54"/>
      <c r="J15" s="64"/>
      <c r="K15" s="58"/>
      <c r="L15" s="64"/>
      <c r="M15" s="64"/>
      <c r="N15" s="64"/>
      <c r="O15" s="91"/>
      <c r="P15" s="89" t="str">
        <f>IF(ISNUMBER(#REF!),IF(#REF!-4&lt;0,#REF!-4,0),"")</f>
        <v/>
      </c>
      <c r="Q15" s="87"/>
      <c r="R15" s="62"/>
      <c r="S15" s="64"/>
      <c r="T15" s="64"/>
      <c r="U15" s="64"/>
      <c r="V15" s="44"/>
      <c r="W15" s="45"/>
      <c r="X15" s="32"/>
      <c r="Y15" s="49"/>
      <c r="Z15" s="12"/>
      <c r="AA15" s="10"/>
      <c r="AB15" s="14"/>
    </row>
    <row r="16" spans="1:28" ht="16.5" thickTop="1" thickBot="1" x14ac:dyDescent="0.3">
      <c r="A16" s="67" t="s">
        <v>30</v>
      </c>
      <c r="B16" s="67"/>
      <c r="C16" s="54"/>
      <c r="D16" s="75"/>
      <c r="E16" s="54"/>
      <c r="F16" s="75"/>
      <c r="G16" s="54"/>
      <c r="H16" s="75"/>
      <c r="I16" s="54"/>
      <c r="J16" s="75"/>
      <c r="K16" s="58"/>
      <c r="L16" s="92"/>
      <c r="M16" s="93"/>
      <c r="N16" s="94"/>
      <c r="O16" s="91"/>
      <c r="P16" s="89" t="str">
        <f>IF(ISNUMBER(#REF!),IF(#REF!-4&lt;0,#REF!-4,0),"")</f>
        <v/>
      </c>
      <c r="Q16" s="87"/>
      <c r="R16" s="62"/>
      <c r="S16" s="68" t="str">
        <f>IF(COUNT(D16:K16)&gt;0,ROUND(2*AVERAGE(D16:K16),0)/2,"--")</f>
        <v>--</v>
      </c>
      <c r="T16" s="64"/>
      <c r="U16" s="68" t="str">
        <f>IF(ISNUMBER(L16),L16,"--")</f>
        <v>--</v>
      </c>
      <c r="V16" s="44"/>
      <c r="W16" s="68" t="str">
        <f>IF(COUNT(S16,U16)=2,ROUND(2*AVERAGE(S16,U16),0)/2,"--")</f>
        <v>--</v>
      </c>
      <c r="X16" s="32"/>
      <c r="Y16" s="49" t="s">
        <v>20</v>
      </c>
      <c r="Z16" s="12"/>
      <c r="AA16" s="10" t="str">
        <f>IF(ISNUMBER(W16),IF(W16-4&lt;0,W16-4,0),"")</f>
        <v/>
      </c>
      <c r="AB16" s="14">
        <f>IF(W16&lt;4,1,0)</f>
        <v>0</v>
      </c>
    </row>
    <row r="17" spans="1:28" ht="4.9000000000000004" customHeight="1" thickTop="1" thickBot="1" x14ac:dyDescent="0.3">
      <c r="A17" s="65"/>
      <c r="B17" s="65"/>
      <c r="C17" s="54"/>
      <c r="D17" s="64"/>
      <c r="E17" s="54"/>
      <c r="F17" s="64"/>
      <c r="G17" s="54"/>
      <c r="H17" s="64"/>
      <c r="I17" s="54"/>
      <c r="J17" s="64"/>
      <c r="K17" s="58"/>
      <c r="L17" s="64"/>
      <c r="M17" s="64"/>
      <c r="N17" s="64"/>
      <c r="O17" s="66"/>
      <c r="P17" s="60"/>
      <c r="Q17" s="61"/>
      <c r="R17" s="62"/>
      <c r="S17" s="64"/>
      <c r="T17" s="64"/>
      <c r="U17" s="64"/>
      <c r="V17" s="44"/>
      <c r="W17" s="45"/>
      <c r="X17" s="32"/>
      <c r="Y17" s="44"/>
      <c r="Z17" s="12"/>
      <c r="AA17" s="10"/>
      <c r="AB17" s="14"/>
    </row>
    <row r="18" spans="1:28" ht="16.5" thickTop="1" thickBot="1" x14ac:dyDescent="0.3">
      <c r="A18" s="85" t="s">
        <v>19</v>
      </c>
      <c r="B18" s="85"/>
      <c r="C18" s="62"/>
      <c r="D18" s="62"/>
      <c r="E18" s="62"/>
      <c r="F18" s="62"/>
      <c r="G18" s="39"/>
      <c r="H18" s="53"/>
      <c r="I18" s="39"/>
      <c r="J18" s="53"/>
      <c r="K18" s="62"/>
      <c r="L18" s="64"/>
      <c r="M18" s="54"/>
      <c r="N18" s="64"/>
      <c r="O18" s="59"/>
      <c r="P18" s="60"/>
      <c r="Q18" s="61"/>
      <c r="R18" s="62"/>
      <c r="S18" s="63" t="str">
        <f>IF(COUNT(H18:H20,J18:J20)&gt;0,ROUND(2*AVERAGE(H18:H20,J18:J20),0)/2,"--")</f>
        <v>--</v>
      </c>
      <c r="T18" s="54"/>
      <c r="U18" s="64"/>
      <c r="V18" s="69"/>
      <c r="W18" s="45"/>
      <c r="X18" s="32"/>
      <c r="Y18" s="44"/>
      <c r="Z18" s="12"/>
      <c r="AA18" s="10"/>
      <c r="AB18" s="14"/>
    </row>
    <row r="19" spans="1:28" ht="4.9000000000000004" customHeight="1" thickTop="1" thickBot="1" x14ac:dyDescent="0.3">
      <c r="A19" s="85"/>
      <c r="B19" s="85"/>
      <c r="C19" s="54"/>
      <c r="D19" s="64"/>
      <c r="E19" s="58"/>
      <c r="F19" s="64"/>
      <c r="G19" s="58"/>
      <c r="H19" s="64"/>
      <c r="I19" s="58"/>
      <c r="J19" s="64"/>
      <c r="K19" s="62"/>
      <c r="L19" s="64"/>
      <c r="M19" s="64"/>
      <c r="N19" s="64"/>
      <c r="O19" s="66"/>
      <c r="P19" s="60"/>
      <c r="Q19" s="61"/>
      <c r="R19" s="62"/>
      <c r="S19" s="64"/>
      <c r="T19" s="64"/>
      <c r="U19" s="64"/>
      <c r="V19" s="44"/>
      <c r="W19" s="45"/>
      <c r="X19" s="32"/>
      <c r="Y19" s="44"/>
      <c r="Z19" s="12"/>
      <c r="AA19" s="10"/>
      <c r="AB19" s="14"/>
    </row>
    <row r="20" spans="1:28" ht="16.5" thickTop="1" thickBot="1" x14ac:dyDescent="0.3">
      <c r="A20" s="85"/>
      <c r="B20" s="85"/>
      <c r="C20" s="62"/>
      <c r="D20" s="62"/>
      <c r="E20" s="62"/>
      <c r="F20" s="62"/>
      <c r="G20" s="39"/>
      <c r="H20" s="53"/>
      <c r="I20" s="39"/>
      <c r="J20" s="53"/>
      <c r="K20" s="62"/>
      <c r="L20" s="64"/>
      <c r="M20" s="54"/>
      <c r="N20" s="64"/>
      <c r="O20" s="59"/>
      <c r="P20" s="60"/>
      <c r="Q20" s="61"/>
      <c r="R20" s="62"/>
      <c r="S20" s="64"/>
      <c r="T20" s="54"/>
      <c r="U20" s="64"/>
      <c r="V20" s="69"/>
      <c r="W20" s="45"/>
      <c r="X20" s="32"/>
      <c r="Y20" s="49"/>
      <c r="Z20" s="12"/>
      <c r="AA20" s="10"/>
      <c r="AB20" s="14"/>
    </row>
    <row r="21" spans="1:28" ht="4.9000000000000004" customHeight="1" thickTop="1" thickBot="1" x14ac:dyDescent="0.3">
      <c r="A21" s="65"/>
      <c r="B21" s="65"/>
      <c r="C21" s="54"/>
      <c r="D21" s="64"/>
      <c r="E21" s="58"/>
      <c r="F21" s="64"/>
      <c r="G21" s="58"/>
      <c r="H21" s="64"/>
      <c r="I21" s="58"/>
      <c r="J21" s="64"/>
      <c r="K21" s="62"/>
      <c r="L21" s="64"/>
      <c r="M21" s="64"/>
      <c r="N21" s="64"/>
      <c r="O21" s="66"/>
      <c r="P21" s="60"/>
      <c r="Q21" s="61"/>
      <c r="R21" s="62"/>
      <c r="S21" s="64"/>
      <c r="T21" s="64"/>
      <c r="U21" s="64"/>
      <c r="V21" s="44"/>
      <c r="W21" s="45"/>
      <c r="X21" s="32"/>
      <c r="Y21" s="44"/>
      <c r="Z21" s="12"/>
      <c r="AA21" s="10"/>
      <c r="AB21" s="14"/>
    </row>
    <row r="22" spans="1:28" ht="16.5" thickTop="1" thickBot="1" x14ac:dyDescent="0.3">
      <c r="A22" s="57" t="s">
        <v>31</v>
      </c>
      <c r="B22" s="57"/>
      <c r="C22" s="54"/>
      <c r="D22" s="64"/>
      <c r="E22" s="54"/>
      <c r="F22" s="62"/>
      <c r="G22" s="54"/>
      <c r="H22" s="62"/>
      <c r="I22" s="54"/>
      <c r="J22" s="53"/>
      <c r="K22" s="62"/>
      <c r="L22" s="62"/>
      <c r="M22" s="64"/>
      <c r="N22" s="64"/>
      <c r="O22" s="66">
        <v>0.125</v>
      </c>
      <c r="P22" s="60" t="str">
        <f>IF(ISNUMBER(#REF!),IF(#REF!-4&lt;0,#REF!-4,0),"")</f>
        <v/>
      </c>
      <c r="Q22" s="61" t="e">
        <f>IF(#REF!&lt;4,1,0)</f>
        <v>#REF!</v>
      </c>
      <c r="R22" s="62"/>
      <c r="S22" s="64"/>
      <c r="T22" s="54"/>
      <c r="U22" s="63" t="str">
        <f>IF(ISNUMBER(J22),J22,"--")</f>
        <v>--</v>
      </c>
      <c r="V22" s="69"/>
      <c r="W22" s="63" t="str">
        <f>IF(COUNT(U22,S18)=2,ROUND(2*AVERAGE(U22,S18),0)/2,"--")</f>
        <v>--</v>
      </c>
      <c r="X22" s="32"/>
      <c r="Y22" s="49" t="s">
        <v>20</v>
      </c>
      <c r="Z22" s="79"/>
      <c r="AA22" s="81" t="str">
        <f t="shared" ref="AA22" si="0">IF(ISNUMBER(W22),IF(W22-4&lt;0,W22-4,0),"")</f>
        <v/>
      </c>
      <c r="AB22" s="80">
        <f>IF(W22&lt;4,1,0)</f>
        <v>0</v>
      </c>
    </row>
    <row r="23" spans="1:28" ht="5.0999999999999996" customHeight="1" thickTop="1" thickBot="1" x14ac:dyDescent="0.3">
      <c r="A23" s="65"/>
      <c r="B23" s="65"/>
      <c r="C23" s="54"/>
      <c r="D23" s="64"/>
      <c r="E23" s="54"/>
      <c r="F23" s="64"/>
      <c r="G23" s="54"/>
      <c r="H23" s="64"/>
      <c r="I23" s="54"/>
      <c r="J23" s="64"/>
      <c r="K23" s="58"/>
      <c r="L23" s="64"/>
      <c r="M23" s="64"/>
      <c r="N23" s="64"/>
      <c r="O23" s="70"/>
      <c r="P23" s="70"/>
      <c r="Q23" s="70"/>
      <c r="R23" s="62"/>
      <c r="S23" s="64"/>
      <c r="T23" s="64"/>
      <c r="U23" s="64"/>
      <c r="V23" s="44"/>
      <c r="W23" s="45"/>
      <c r="X23" s="32"/>
      <c r="Y23" s="44"/>
      <c r="Z23" s="79"/>
      <c r="AA23" s="81"/>
      <c r="AB23" s="80"/>
    </row>
    <row r="24" spans="1:28" ht="16.5" thickTop="1" thickBot="1" x14ac:dyDescent="0.3">
      <c r="A24" s="67" t="s">
        <v>17</v>
      </c>
      <c r="B24" s="67"/>
      <c r="C24" s="54"/>
      <c r="D24" s="75"/>
      <c r="E24" s="54"/>
      <c r="F24" s="75"/>
      <c r="G24" s="54"/>
      <c r="H24" s="75"/>
      <c r="I24" s="54"/>
      <c r="J24" s="75"/>
      <c r="K24" s="58"/>
      <c r="L24" s="64"/>
      <c r="M24" s="64"/>
      <c r="N24" s="64"/>
      <c r="O24" s="70"/>
      <c r="P24" s="70"/>
      <c r="Q24" s="70"/>
      <c r="R24" s="62"/>
      <c r="S24" s="68" t="str">
        <f>IF(COUNT(D24:K24)&gt;0,ROUND(2*AVERAGE(D24:K24),0)/2,"--")</f>
        <v>--</v>
      </c>
      <c r="T24" s="64"/>
      <c r="U24" s="64"/>
      <c r="V24" s="44"/>
      <c r="W24" s="68" t="str">
        <f>IF(ISBLANK(S24),"--",S24)</f>
        <v>--</v>
      </c>
      <c r="X24" s="32"/>
      <c r="Y24" s="49" t="s">
        <v>20</v>
      </c>
      <c r="Z24" s="25"/>
      <c r="AA24" s="10" t="str">
        <f>IF(ISNUMBER(W24),IF(W24-4&lt;0,W24-4,0),"")</f>
        <v/>
      </c>
      <c r="AB24" s="14">
        <f>IF(W24&lt;4,1,0)</f>
        <v>0</v>
      </c>
    </row>
    <row r="25" spans="1:28" ht="5.0999999999999996" customHeight="1" thickTop="1" thickBot="1" x14ac:dyDescent="0.3">
      <c r="A25" s="65"/>
      <c r="B25" s="65"/>
      <c r="C25" s="54"/>
      <c r="D25" s="64"/>
      <c r="E25" s="54"/>
      <c r="F25" s="64"/>
      <c r="G25" s="54"/>
      <c r="H25" s="64"/>
      <c r="I25" s="54"/>
      <c r="J25" s="64"/>
      <c r="K25" s="58"/>
      <c r="L25" s="64"/>
      <c r="M25" s="64"/>
      <c r="N25" s="64"/>
      <c r="O25" s="70"/>
      <c r="P25" s="70"/>
      <c r="Q25" s="70"/>
      <c r="R25" s="62"/>
      <c r="S25" s="64"/>
      <c r="T25" s="64"/>
      <c r="U25" s="64"/>
      <c r="V25" s="44"/>
      <c r="W25" s="45"/>
      <c r="X25" s="32"/>
      <c r="Y25" s="44"/>
      <c r="Z25" s="25"/>
      <c r="AA25" s="8"/>
      <c r="AB25" s="8"/>
    </row>
    <row r="26" spans="1:28" ht="16.5" thickTop="1" thickBot="1" x14ac:dyDescent="0.3">
      <c r="A26" s="57" t="s">
        <v>3</v>
      </c>
      <c r="B26" s="57"/>
      <c r="C26" s="54"/>
      <c r="D26" s="53"/>
      <c r="E26" s="54"/>
      <c r="F26" s="53"/>
      <c r="G26" s="54"/>
      <c r="H26" s="53"/>
      <c r="I26" s="54"/>
      <c r="J26" s="53"/>
      <c r="K26" s="58"/>
      <c r="L26" s="76"/>
      <c r="M26" s="77"/>
      <c r="N26" s="78"/>
      <c r="O26" s="70"/>
      <c r="P26" s="70"/>
      <c r="Q26" s="70"/>
      <c r="R26" s="62"/>
      <c r="S26" s="63" t="str">
        <f>IF(COUNT(D26:K26)&gt;0,ROUND(2*AVERAGE(D26:K26),0)/2,"--")</f>
        <v>--</v>
      </c>
      <c r="T26" s="64"/>
      <c r="U26" s="63" t="str">
        <f>IF(ISNUMBER(L26),L26,"--")</f>
        <v>--</v>
      </c>
      <c r="V26" s="44"/>
      <c r="W26" s="63" t="str">
        <f>IF(COUNT(S26:U26)=2,ROUND(2*AVERAGE(S26:U26),0)/2,"--")</f>
        <v>--</v>
      </c>
      <c r="X26" s="32"/>
      <c r="Y26" s="49" t="s">
        <v>20</v>
      </c>
      <c r="Z26" s="25"/>
      <c r="AA26" s="10" t="str">
        <f>IF(ISNUMBER(W26),IF(W26-4&lt;0,W26-4,0),"")</f>
        <v/>
      </c>
      <c r="AB26" s="14">
        <f>IF(W26&lt;4,1,0)</f>
        <v>0</v>
      </c>
    </row>
    <row r="27" spans="1:28" ht="4.9000000000000004" customHeight="1" thickTop="1" thickBot="1" x14ac:dyDescent="0.3">
      <c r="A27" s="65"/>
      <c r="B27" s="65"/>
      <c r="C27" s="54"/>
      <c r="D27" s="64"/>
      <c r="E27" s="54"/>
      <c r="F27" s="64"/>
      <c r="G27" s="54"/>
      <c r="H27" s="64"/>
      <c r="I27" s="54"/>
      <c r="J27" s="64"/>
      <c r="K27" s="58"/>
      <c r="L27" s="64"/>
      <c r="M27" s="64"/>
      <c r="N27" s="64"/>
      <c r="O27" s="70"/>
      <c r="P27" s="70"/>
      <c r="Q27" s="70"/>
      <c r="R27" s="62"/>
      <c r="S27" s="64"/>
      <c r="T27" s="64"/>
      <c r="U27" s="64"/>
      <c r="V27" s="44"/>
      <c r="W27" s="45"/>
      <c r="X27" s="32"/>
      <c r="Y27" s="44"/>
      <c r="Z27" s="25"/>
      <c r="AA27" s="8"/>
      <c r="AB27" s="8"/>
    </row>
    <row r="28" spans="1:28" ht="16.5" thickTop="1" thickBot="1" x14ac:dyDescent="0.3">
      <c r="A28" s="67" t="s">
        <v>18</v>
      </c>
      <c r="B28" s="67"/>
      <c r="C28" s="54"/>
      <c r="D28" s="75"/>
      <c r="E28" s="54"/>
      <c r="F28" s="75"/>
      <c r="G28" s="54"/>
      <c r="H28" s="62"/>
      <c r="I28" s="54"/>
      <c r="J28" s="62"/>
      <c r="K28" s="58"/>
      <c r="L28" s="64"/>
      <c r="M28" s="64"/>
      <c r="N28" s="64"/>
      <c r="O28" s="70"/>
      <c r="P28" s="70"/>
      <c r="Q28" s="70"/>
      <c r="R28" s="62"/>
      <c r="S28" s="68" t="str">
        <f>IF(COUNT(D28:K28)&gt;0,ROUND(2*AVERAGE(D28:K28),0)/2,"--")</f>
        <v>--</v>
      </c>
      <c r="T28" s="64"/>
      <c r="U28" s="64"/>
      <c r="V28" s="44"/>
      <c r="W28" s="68" t="str">
        <f>IF(ISBLANK(S28),"--",S28)</f>
        <v>--</v>
      </c>
      <c r="X28" s="32"/>
      <c r="Y28" s="49" t="s">
        <v>20</v>
      </c>
      <c r="Z28" s="79"/>
      <c r="AA28" s="81" t="str">
        <f t="shared" ref="AA28" si="1">IF(ISNUMBER(W28),IF(W28-4&lt;0,W28-4,0),"")</f>
        <v/>
      </c>
      <c r="AB28" s="80">
        <f>IF(W28&lt;4,1,0)</f>
        <v>0</v>
      </c>
    </row>
    <row r="29" spans="1:28" ht="4.9000000000000004" customHeight="1" thickTop="1" x14ac:dyDescent="0.25">
      <c r="A29" s="65"/>
      <c r="B29" s="65"/>
      <c r="C29" s="54"/>
      <c r="D29" s="64"/>
      <c r="E29" s="54"/>
      <c r="F29" s="64"/>
      <c r="G29" s="54"/>
      <c r="H29" s="64"/>
      <c r="I29" s="54"/>
      <c r="J29" s="64"/>
      <c r="K29" s="58"/>
      <c r="L29" s="64"/>
      <c r="M29" s="64"/>
      <c r="N29" s="64"/>
      <c r="O29" s="70"/>
      <c r="P29" s="70"/>
      <c r="Q29" s="70"/>
      <c r="R29" s="62"/>
      <c r="S29" s="64"/>
      <c r="T29" s="64"/>
      <c r="U29" s="64"/>
      <c r="V29" s="44"/>
      <c r="W29" s="45"/>
      <c r="X29" s="32"/>
      <c r="Y29" s="35"/>
      <c r="Z29" s="79"/>
      <c r="AA29" s="81"/>
      <c r="AB29" s="80"/>
    </row>
    <row r="30" spans="1:28" ht="15" customHeight="1" x14ac:dyDescent="0.25">
      <c r="A30" s="71"/>
      <c r="B30" s="71"/>
      <c r="C30" s="54"/>
      <c r="D30" s="64"/>
      <c r="E30" s="54"/>
      <c r="F30" s="64"/>
      <c r="G30" s="54"/>
      <c r="H30" s="64"/>
      <c r="I30" s="54"/>
      <c r="J30" s="64"/>
      <c r="K30" s="58"/>
      <c r="L30" s="83" t="s">
        <v>23</v>
      </c>
      <c r="M30" s="83"/>
      <c r="N30" s="83"/>
      <c r="O30" s="70"/>
      <c r="P30" s="70"/>
      <c r="Q30" s="70"/>
      <c r="R30" s="62"/>
      <c r="S30" s="64"/>
      <c r="T30" s="64"/>
      <c r="U30" s="64"/>
      <c r="V30" s="44"/>
      <c r="W30" s="45"/>
      <c r="X30" s="32"/>
      <c r="Y30" s="35"/>
      <c r="Z30" s="3"/>
      <c r="AA30" s="8"/>
      <c r="AB30" s="8"/>
    </row>
    <row r="31" spans="1:28" ht="5.0999999999999996" customHeight="1" x14ac:dyDescent="0.25">
      <c r="A31" s="71"/>
      <c r="B31" s="71"/>
      <c r="C31" s="54"/>
      <c r="D31" s="64"/>
      <c r="E31" s="54"/>
      <c r="F31" s="64"/>
      <c r="G31" s="54"/>
      <c r="H31" s="64"/>
      <c r="I31" s="54"/>
      <c r="J31" s="64"/>
      <c r="K31" s="58"/>
      <c r="L31" s="72"/>
      <c r="M31" s="72"/>
      <c r="N31" s="72"/>
      <c r="O31" s="70"/>
      <c r="P31" s="70"/>
      <c r="Q31" s="70"/>
      <c r="R31" s="42"/>
      <c r="S31" s="45"/>
      <c r="T31" s="45"/>
      <c r="U31" s="45"/>
      <c r="V31" s="44"/>
      <c r="W31" s="45"/>
      <c r="X31" s="32"/>
      <c r="Y31" s="35"/>
      <c r="Z31" s="3"/>
      <c r="AA31" s="8"/>
      <c r="AB31" s="8"/>
    </row>
    <row r="32" spans="1:28" ht="15" customHeight="1" x14ac:dyDescent="0.25">
      <c r="A32" s="71"/>
      <c r="B32" s="71"/>
      <c r="C32" s="54"/>
      <c r="D32" s="64"/>
      <c r="E32" s="54"/>
      <c r="F32" s="64"/>
      <c r="G32" s="54"/>
      <c r="H32" s="64"/>
      <c r="I32" s="54"/>
      <c r="J32" s="64"/>
      <c r="K32" s="58"/>
      <c r="L32" s="83" t="s">
        <v>24</v>
      </c>
      <c r="M32" s="83"/>
      <c r="N32" s="83"/>
      <c r="O32" s="70"/>
      <c r="P32" s="70" t="e">
        <f>#REF!&gt;=4</f>
        <v>#REF!</v>
      </c>
      <c r="Q32" s="73"/>
      <c r="R32" s="42"/>
      <c r="S32" s="41"/>
      <c r="T32" s="41"/>
      <c r="U32" s="43" t="s">
        <v>12</v>
      </c>
      <c r="V32" s="44"/>
      <c r="W32" s="45" t="str">
        <f>IF(COUNT(W8:W29)=9,ROUND(AVERAGE(W8:W29),1),"--")</f>
        <v>--</v>
      </c>
      <c r="X32" s="32"/>
      <c r="Y32" s="35"/>
      <c r="Z32" s="3"/>
      <c r="AA32" s="8" t="b">
        <f>W32&gt;=4</f>
        <v>1</v>
      </c>
      <c r="AB32" s="15"/>
    </row>
    <row r="33" spans="1:29" ht="4.9000000000000004" customHeight="1" x14ac:dyDescent="0.25">
      <c r="A33" s="71"/>
      <c r="B33" s="71"/>
      <c r="C33" s="54"/>
      <c r="D33" s="64"/>
      <c r="E33" s="54"/>
      <c r="F33" s="64"/>
      <c r="G33" s="54"/>
      <c r="H33" s="64"/>
      <c r="I33" s="54"/>
      <c r="J33" s="64"/>
      <c r="K33" s="58"/>
      <c r="L33" s="55"/>
      <c r="M33" s="55"/>
      <c r="N33" s="55"/>
      <c r="O33" s="70"/>
      <c r="P33" s="70"/>
      <c r="Q33" s="70"/>
      <c r="R33" s="46"/>
      <c r="S33" s="46"/>
      <c r="T33" s="46"/>
      <c r="U33" s="47"/>
      <c r="V33" s="44"/>
      <c r="W33" s="48"/>
      <c r="X33" s="32"/>
      <c r="Y33" s="35"/>
      <c r="Z33" s="3"/>
      <c r="AA33" s="8"/>
      <c r="AB33" s="8"/>
    </row>
    <row r="34" spans="1:29" ht="15" x14ac:dyDescent="0.25">
      <c r="A34" s="71"/>
      <c r="B34" s="62"/>
      <c r="C34" s="54"/>
      <c r="D34" s="64"/>
      <c r="E34" s="54"/>
      <c r="F34" s="64"/>
      <c r="G34" s="54"/>
      <c r="H34" s="64"/>
      <c r="I34" s="54"/>
      <c r="J34" s="64"/>
      <c r="K34" s="58"/>
      <c r="L34" s="83" t="s">
        <v>25</v>
      </c>
      <c r="M34" s="83"/>
      <c r="N34" s="83"/>
      <c r="O34" s="70">
        <f>ABS(SUM(P8:P22))</f>
        <v>0</v>
      </c>
      <c r="P34" s="70" t="b">
        <f>O34&lt;=2</f>
        <v>1</v>
      </c>
      <c r="Q34" s="73"/>
      <c r="R34" s="42"/>
      <c r="S34" s="41"/>
      <c r="T34" s="41"/>
      <c r="U34" s="43" t="s">
        <v>13</v>
      </c>
      <c r="V34" s="44"/>
      <c r="W34" s="45" t="str">
        <f>IF(ISNUMBER(W32),Z34,"--")</f>
        <v>--</v>
      </c>
      <c r="X34" s="32"/>
      <c r="Y34" s="35"/>
      <c r="Z34" s="3">
        <f>ABS(SUM(AA8:AA29))</f>
        <v>0</v>
      </c>
      <c r="AA34" s="8" t="b">
        <f>Z34&lt;=2</f>
        <v>1</v>
      </c>
      <c r="AB34" s="15"/>
    </row>
    <row r="35" spans="1:29" ht="4.9000000000000004" customHeight="1" x14ac:dyDescent="0.25">
      <c r="A35" s="71"/>
      <c r="B35" s="71"/>
      <c r="C35" s="54"/>
      <c r="D35" s="64"/>
      <c r="E35" s="54"/>
      <c r="F35" s="64"/>
      <c r="G35" s="54"/>
      <c r="H35" s="64"/>
      <c r="I35" s="54"/>
      <c r="J35" s="64"/>
      <c r="K35" s="58"/>
      <c r="L35" s="55"/>
      <c r="M35" s="55"/>
      <c r="N35" s="55"/>
      <c r="O35" s="70"/>
      <c r="P35" s="70"/>
      <c r="Q35" s="70"/>
      <c r="R35" s="46"/>
      <c r="S35" s="46"/>
      <c r="T35" s="46"/>
      <c r="U35" s="47"/>
      <c r="V35" s="44"/>
      <c r="W35" s="48"/>
      <c r="X35" s="32"/>
      <c r="Y35" s="35"/>
      <c r="Z35" s="3"/>
      <c r="AA35" s="8"/>
      <c r="AB35" s="8"/>
    </row>
    <row r="36" spans="1:29" ht="15" x14ac:dyDescent="0.25">
      <c r="A36" s="71"/>
      <c r="B36" s="71"/>
      <c r="C36" s="54"/>
      <c r="D36" s="74"/>
      <c r="E36" s="54"/>
      <c r="F36" s="64"/>
      <c r="G36" s="54"/>
      <c r="H36" s="64"/>
      <c r="I36" s="54"/>
      <c r="J36" s="64"/>
      <c r="K36" s="58"/>
      <c r="L36" s="83" t="s">
        <v>26</v>
      </c>
      <c r="M36" s="83"/>
      <c r="N36" s="83"/>
      <c r="O36" s="61" t="e">
        <f>SUM(Q8:Q22)</f>
        <v>#REF!</v>
      </c>
      <c r="P36" s="70" t="e">
        <f>O36&lt;=2</f>
        <v>#REF!</v>
      </c>
      <c r="Q36" s="73"/>
      <c r="R36" s="42"/>
      <c r="S36" s="41"/>
      <c r="T36" s="41"/>
      <c r="U36" s="43" t="s">
        <v>16</v>
      </c>
      <c r="V36" s="44"/>
      <c r="W36" s="45" t="str">
        <f>IF(ISNUMBER(W34),Z36,"--")</f>
        <v>--</v>
      </c>
      <c r="X36" s="32"/>
      <c r="Y36" s="35"/>
      <c r="Z36" s="26">
        <f>SUM(AB8:AB29)</f>
        <v>0</v>
      </c>
      <c r="AA36" s="8" t="b">
        <f>Z36&lt;=2</f>
        <v>1</v>
      </c>
      <c r="AB36" s="15"/>
    </row>
    <row r="37" spans="1:29" ht="5.0999999999999996" customHeight="1" x14ac:dyDescent="0.25">
      <c r="C37" s="5"/>
      <c r="D37" s="6"/>
      <c r="E37" s="5"/>
      <c r="F37" s="6"/>
      <c r="G37" s="5"/>
      <c r="H37" s="6"/>
      <c r="I37" s="5"/>
      <c r="J37" s="6"/>
      <c r="K37" s="7"/>
      <c r="L37" s="6"/>
      <c r="M37" s="6"/>
      <c r="N37" s="6"/>
      <c r="O37" s="8"/>
      <c r="P37" s="15"/>
      <c r="Q37" s="15"/>
      <c r="R37" s="42"/>
      <c r="S37" s="45"/>
      <c r="T37" s="45"/>
      <c r="U37" s="45"/>
      <c r="V37" s="44"/>
      <c r="W37" s="45"/>
      <c r="X37" s="32"/>
      <c r="Y37" s="35"/>
      <c r="Z37" s="3"/>
      <c r="AA37" s="15"/>
      <c r="AB37" s="15"/>
      <c r="AC37" s="1"/>
    </row>
    <row r="38" spans="1:29" ht="42.75" customHeight="1" x14ac:dyDescent="0.2">
      <c r="A38" s="50" t="s">
        <v>34</v>
      </c>
      <c r="B38" s="29"/>
      <c r="C38" s="5"/>
      <c r="D38" s="6"/>
      <c r="E38" s="5"/>
      <c r="F38" s="6"/>
      <c r="G38" s="5"/>
      <c r="H38" s="56" t="s">
        <v>33</v>
      </c>
      <c r="I38" s="5"/>
      <c r="J38" s="6"/>
      <c r="K38" s="7"/>
      <c r="M38" s="9"/>
      <c r="N38" s="9"/>
      <c r="O38" s="16"/>
      <c r="P38" s="16"/>
      <c r="Q38" s="17"/>
      <c r="R38" s="32"/>
      <c r="S38" s="82" t="str">
        <f>IF(ISNUMBER(W32),IF(AND(AA32,AA34,AA36),"BM bestanden","BM nicht bestanden"),"unvollständige Angaben")</f>
        <v>unvollständige Angaben</v>
      </c>
      <c r="T38" s="82"/>
      <c r="U38" s="82"/>
      <c r="V38" s="82"/>
      <c r="W38" s="82"/>
      <c r="X38" s="32"/>
      <c r="Y38" s="38"/>
      <c r="Z38" s="24"/>
      <c r="AA38" s="16"/>
      <c r="AB38" s="17"/>
      <c r="AC38" s="1"/>
    </row>
    <row r="39" spans="1:29" ht="5.0999999999999996" customHeight="1" x14ac:dyDescent="0.25">
      <c r="O39" s="16"/>
      <c r="P39" s="16"/>
      <c r="Q39" s="17"/>
      <c r="R39" s="32"/>
      <c r="S39" s="32"/>
      <c r="T39" s="32"/>
      <c r="U39" s="32"/>
      <c r="V39" s="32"/>
      <c r="W39" s="32"/>
      <c r="X39" s="32"/>
      <c r="Y39" s="38"/>
      <c r="Z39" s="24"/>
      <c r="AA39" s="16"/>
      <c r="AB39" s="17"/>
    </row>
    <row r="41" spans="1:29" hidden="1" x14ac:dyDescent="0.25"/>
    <row r="42" spans="1:29" hidden="1" x14ac:dyDescent="0.25">
      <c r="A42" s="28">
        <v>1</v>
      </c>
      <c r="B42" s="28"/>
    </row>
    <row r="43" spans="1:29" hidden="1" x14ac:dyDescent="0.25">
      <c r="A43" s="28">
        <v>1.5</v>
      </c>
      <c r="B43" s="28"/>
    </row>
    <row r="44" spans="1:29" hidden="1" x14ac:dyDescent="0.25">
      <c r="A44" s="28">
        <v>2</v>
      </c>
      <c r="B44" s="28"/>
    </row>
    <row r="45" spans="1:29" hidden="1" x14ac:dyDescent="0.25">
      <c r="A45" s="28">
        <v>2.5</v>
      </c>
      <c r="B45" s="28"/>
    </row>
    <row r="46" spans="1:29" hidden="1" x14ac:dyDescent="0.25">
      <c r="A46" s="28">
        <v>3</v>
      </c>
      <c r="B46" s="28"/>
    </row>
    <row r="47" spans="1:29" hidden="1" x14ac:dyDescent="0.25">
      <c r="A47" s="28">
        <v>3.5</v>
      </c>
      <c r="B47" s="28"/>
    </row>
    <row r="48" spans="1:29" hidden="1" x14ac:dyDescent="0.25">
      <c r="A48" s="28">
        <v>4</v>
      </c>
      <c r="B48" s="28"/>
    </row>
    <row r="49" spans="1:2" hidden="1" x14ac:dyDescent="0.25">
      <c r="A49" s="28">
        <v>4.5</v>
      </c>
      <c r="B49" s="28"/>
    </row>
    <row r="50" spans="1:2" hidden="1" x14ac:dyDescent="0.25">
      <c r="A50" s="28">
        <v>5</v>
      </c>
      <c r="B50" s="28"/>
    </row>
    <row r="51" spans="1:2" hidden="1" x14ac:dyDescent="0.25">
      <c r="A51" s="28">
        <v>5.5</v>
      </c>
      <c r="B51" s="28"/>
    </row>
    <row r="52" spans="1:2" hidden="1" x14ac:dyDescent="0.25">
      <c r="A52" s="28">
        <v>6</v>
      </c>
      <c r="B52" s="28"/>
    </row>
    <row r="53" spans="1:2" hidden="1" x14ac:dyDescent="0.25"/>
    <row r="54" spans="1:2" hidden="1" x14ac:dyDescent="0.25"/>
  </sheetData>
  <sheetProtection sheet="1" selectLockedCells="1"/>
  <mergeCells count="26">
    <mergeCell ref="S2:Y2"/>
    <mergeCell ref="Z22:Z23"/>
    <mergeCell ref="AA22:AA23"/>
    <mergeCell ref="AB22:AB23"/>
    <mergeCell ref="A18:B20"/>
    <mergeCell ref="Z5:AB5"/>
    <mergeCell ref="Q14:Q16"/>
    <mergeCell ref="S5:U5"/>
    <mergeCell ref="P14:P16"/>
    <mergeCell ref="O14:O16"/>
    <mergeCell ref="L14:N14"/>
    <mergeCell ref="L16:N16"/>
    <mergeCell ref="O5:Q5"/>
    <mergeCell ref="L5:N5"/>
    <mergeCell ref="L12:N12"/>
    <mergeCell ref="L10:N10"/>
    <mergeCell ref="L8:N8"/>
    <mergeCell ref="Z28:Z29"/>
    <mergeCell ref="AB28:AB29"/>
    <mergeCell ref="AA28:AA29"/>
    <mergeCell ref="S38:W38"/>
    <mergeCell ref="L26:N26"/>
    <mergeCell ref="L30:N30"/>
    <mergeCell ref="L32:N32"/>
    <mergeCell ref="L34:N34"/>
    <mergeCell ref="L36:N36"/>
  </mergeCells>
  <conditionalFormatting sqref="P8:Q22">
    <cfRule type="cellIs" dxfId="10" priority="4" operator="lessThan">
      <formula>0</formula>
    </cfRule>
  </conditionalFormatting>
  <conditionalFormatting sqref="S38:W38">
    <cfRule type="containsText" dxfId="9" priority="13" operator="containsText" text="nicht bestanden">
      <formula>NOT(ISERROR(SEARCH("nicht bestanden",S38)))</formula>
    </cfRule>
    <cfRule type="containsText" dxfId="8" priority="14" operator="containsText" text="bestanden">
      <formula>NOT(ISERROR(SEARCH("bestanden",S38)))</formula>
    </cfRule>
  </conditionalFormatting>
  <conditionalFormatting sqref="W32 W34 W36">
    <cfRule type="expression" dxfId="7" priority="39">
      <formula>AND(ISNUMBER($W32),NOT($AA32))</formula>
    </cfRule>
    <cfRule type="expression" dxfId="6" priority="40">
      <formula>AND(ISNUMBER($W32),$AA32)</formula>
    </cfRule>
  </conditionalFormatting>
  <conditionalFormatting sqref="AA18:AA22">
    <cfRule type="cellIs" dxfId="5" priority="1" operator="lessThan">
      <formula>0</formula>
    </cfRule>
  </conditionalFormatting>
  <conditionalFormatting sqref="AA28">
    <cfRule type="cellIs" dxfId="4" priority="15" operator="lessThan">
      <formula>0</formula>
    </cfRule>
  </conditionalFormatting>
  <conditionalFormatting sqref="AA8:AB17">
    <cfRule type="cellIs" dxfId="3" priority="30" operator="lessThan">
      <formula>0</formula>
    </cfRule>
  </conditionalFormatting>
  <conditionalFormatting sqref="AA24:AB24">
    <cfRule type="cellIs" dxfId="2" priority="17" operator="lessThan">
      <formula>0</formula>
    </cfRule>
  </conditionalFormatting>
  <conditionalFormatting sqref="AA26:AB26">
    <cfRule type="cellIs" dxfId="1" priority="16" operator="lessThan">
      <formula>0</formula>
    </cfRule>
  </conditionalFormatting>
  <conditionalFormatting sqref="AB18:AB21">
    <cfRule type="cellIs" dxfId="0" priority="9" operator="lessThan">
      <formula>0</formula>
    </cfRule>
  </conditionalFormatting>
  <dataValidations disablePrompts="1" count="2">
    <dataValidation type="list" allowBlank="1" showInputMessage="1" showErrorMessage="1" errorTitle="Ungültige Note" error="Es können nur ganze oder halbe Noten von 1.0 bis 6.0 eingegeben werden." sqref="J18 F24 F26 D8 F8 H8 J8 D10 H14 F16 D12 H16 J24 H20 D14 H24 D16 F14 D24 H26 F12 J26 F10 J14 D26 H18 D28 J16 J10 H10 J20 F28 J22 L8:N8 L14:N14 L16:N16 L24:N24 L26:N26 L10:N10 L12:N12" xr:uid="{00000000-0002-0000-0000-000000000000}">
      <formula1>Notenwerte</formula1>
    </dataValidation>
    <dataValidation allowBlank="1" showInputMessage="1" showErrorMessage="1" errorTitle="Ungültige Note" error="Es können nur ganze oder halbe Noten von 1.0 bis 6.0 eingegeben werden." sqref="M22:N22" xr:uid="{191C417A-E7C8-429A-AA27-C64F6B190511}"/>
  </dataValidations>
  <printOptions horizontalCentered="1"/>
  <pageMargins left="0.39370078740157483" right="0.39370078740157483" top="1.1811023622047245" bottom="0.62992125984251968" header="0.35433070866141736" footer="0.31496062992125984"/>
  <pageSetup paperSize="9" scale="98"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C64478D8A28648BC54151B35668474" ma:contentTypeVersion="1" ma:contentTypeDescription="Ein neues Dokument erstellen." ma:contentTypeScope="" ma:versionID="2adc41d74146ccfa14acd35ab1bdbae7">
  <xsd:schema xmlns:xsd="http://www.w3.org/2001/XMLSchema" xmlns:p="http://schemas.microsoft.com/office/2006/metadata/properties" xmlns:ns1="http://schemas.microsoft.com/sharepoint/v3" targetNamespace="http://schemas.microsoft.com/office/2006/metadata/properties" ma:root="true" ma:fieldsID="d7ba01e3b07c0be90fd8dbcb963409d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Geplantes Startdatum" ma:internalName="PublishingStartDate">
      <xsd:simpleType>
        <xsd:restriction base="dms:Unknown"/>
      </xsd:simpleType>
    </xsd:element>
    <xsd:element name="PublishingExpirationDate" ma:index="9" nillable="true" ma:displayName="Geplantes Enddatum"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2CA88BC-9EB1-40A7-AAA1-D8749743B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78406FB-0960-49CB-9CD3-A6F37D3DB31E}">
  <ds:schemaRefs>
    <ds:schemaRef ds:uri="http://schemas.microsoft.com/sharepoint/v3/contenttype/forms"/>
  </ds:schemaRefs>
</ds:datastoreItem>
</file>

<file path=customXml/itemProps3.xml><?xml version="1.0" encoding="utf-8"?>
<ds:datastoreItem xmlns:ds="http://schemas.openxmlformats.org/officeDocument/2006/customXml" ds:itemID="{44D8BE91-4AF5-4FE7-9534-797319D83842}">
  <ds:schemaRef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M-Profil</vt:lpstr>
      <vt:lpstr>'M-Profil'!Druckbereich</vt:lpstr>
      <vt:lpstr>Notenwerte</vt:lpstr>
    </vt:vector>
  </TitlesOfParts>
  <Company>EHB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Lachenmeier Patrick</dc:creator>
  <cp:lastModifiedBy>Stanzione Lilly</cp:lastModifiedBy>
  <cp:lastPrinted>2025-08-27T14:26:44Z</cp:lastPrinted>
  <dcterms:created xsi:type="dcterms:W3CDTF">2011-09-11T12:10:47Z</dcterms:created>
  <dcterms:modified xsi:type="dcterms:W3CDTF">2025-09-02T12:02:13Z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0x01010026C64478D8A28648BC54151B35668474</vt:lpwstr>
  </property>
</Properties>
</file>