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O:\Sekretariat Lehrabschlussprüfung\02_BMP-Gruppe\2_Gesetzliche Bestimmungen\Notenrechner\BMP2027-29 neurechtlich\2029\"/>
    </mc:Choice>
  </mc:AlternateContent>
  <xr:revisionPtr revIDLastSave="0" documentId="13_ncr:1_{8AF67439-C1BD-4AF5-BB50-B4CA968E6DDC}" xr6:coauthVersionLast="47" xr6:coauthVersionMax="47" xr10:uidLastSave="{00000000-0000-0000-0000-000000000000}"/>
  <bookViews>
    <workbookView showSheetTabs="0" xWindow="28680" yWindow="-120" windowWidth="29040" windowHeight="17520" xr2:uid="{00000000-000D-0000-FFFF-FFFF00000000}"/>
  </bookViews>
  <sheets>
    <sheet name="M-Profil" sheetId="3" r:id="rId1"/>
  </sheets>
  <definedNames>
    <definedName name="_xlnm.Print_Area" localSheetId="0">'M-Profil'!$A$1:$Z$39</definedName>
    <definedName name="Notenwerte">'M-Profil'!$A$41:$A$51</definedName>
    <definedName name="Notenwerte_0.1">'M-Profil'!$C$41:$C$91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4" i="3" l="1"/>
  <c r="T22" i="3"/>
  <c r="X22" i="3" s="1"/>
  <c r="T20" i="3"/>
  <c r="X20" i="3" s="1"/>
  <c r="T18" i="3"/>
  <c r="T16" i="3"/>
  <c r="T14" i="3"/>
  <c r="T12" i="3"/>
  <c r="T10" i="3"/>
  <c r="T8" i="3"/>
  <c r="AB20" i="3" l="1"/>
  <c r="V8" i="3"/>
  <c r="V10" i="3"/>
  <c r="V12" i="3"/>
  <c r="V18" i="3"/>
  <c r="V16" i="3"/>
  <c r="X16" i="3" l="1"/>
  <c r="AC16" i="3" s="1"/>
  <c r="X18" i="3"/>
  <c r="AB16" i="3" l="1"/>
  <c r="AC18" i="3"/>
  <c r="AB18" i="3"/>
  <c r="V26" i="3" l="1"/>
  <c r="X26" i="3" s="1"/>
  <c r="AB22" i="3" l="1"/>
  <c r="AC22" i="3" l="1"/>
  <c r="V14" i="3"/>
  <c r="AC26" i="3" l="1"/>
  <c r="AB26" i="3"/>
  <c r="X14" i="3"/>
  <c r="AB14" i="3" s="1"/>
  <c r="AC14" i="3" l="1"/>
  <c r="AC20" i="3"/>
  <c r="X8" i="3" l="1"/>
  <c r="X10" i="3"/>
  <c r="X12" i="3"/>
  <c r="AB17" i="3"/>
  <c r="X31" i="3" l="1"/>
  <c r="AB12" i="3"/>
  <c r="AB10" i="3"/>
  <c r="AB31" i="3" l="1"/>
  <c r="AB8" i="3"/>
  <c r="AC8" i="3"/>
  <c r="AC12" i="3"/>
  <c r="AC10" i="3"/>
  <c r="AA35" i="3" l="1"/>
  <c r="AB35" i="3" s="1"/>
  <c r="AA33" i="3"/>
  <c r="X33" i="3" s="1"/>
  <c r="X35" i="3" l="1"/>
  <c r="AB33" i="3"/>
  <c r="T37" i="3" s="1"/>
</calcChain>
</file>

<file path=xl/sharedStrings.xml><?xml version="1.0" encoding="utf-8"?>
<sst xmlns="http://schemas.openxmlformats.org/spreadsheetml/2006/main" count="46" uniqueCount="37">
  <si>
    <t>Deutsch</t>
  </si>
  <si>
    <t>Französisch</t>
  </si>
  <si>
    <t>Englisch</t>
  </si>
  <si>
    <t>Mathematik</t>
  </si>
  <si>
    <t>1. Jahr</t>
  </si>
  <si>
    <t>2. Jahr</t>
  </si>
  <si>
    <t>3.Jahr</t>
  </si>
  <si>
    <t>Prüfung</t>
  </si>
  <si>
    <t>Erf.</t>
  </si>
  <si>
    <t>Prf.</t>
  </si>
  <si>
    <t>Fachnote</t>
  </si>
  <si>
    <t>Gew.</t>
  </si>
  <si>
    <t>1.Sem</t>
  </si>
  <si>
    <t>2.Sem</t>
  </si>
  <si>
    <t>3.Sem</t>
  </si>
  <si>
    <t>4.Sem</t>
  </si>
  <si>
    <t>5.Sem</t>
  </si>
  <si>
    <t>6.Sem</t>
  </si>
  <si>
    <t>Wertung</t>
  </si>
  <si>
    <t>Fehl-
note</t>
  </si>
  <si>
    <t>Ungen.
Note</t>
  </si>
  <si>
    <t xml:space="preserve">Durchschnitt: </t>
  </si>
  <si>
    <t xml:space="preserve">Fehlnoten: </t>
  </si>
  <si>
    <t>BM</t>
  </si>
  <si>
    <t>Positionen</t>
  </si>
  <si>
    <t xml:space="preserve">Anz. Ungen.: </t>
  </si>
  <si>
    <t>Geschichte und Politik</t>
  </si>
  <si>
    <t>Technik und Umwelt</t>
  </si>
  <si>
    <t>Finanz- und Rechnungswesen</t>
  </si>
  <si>
    <t>Wirtschaft + Recht</t>
  </si>
  <si>
    <t>Interdisziplinäres Arbeiten (IDAF1+2)</t>
  </si>
  <si>
    <t>Berufsmaturitätsarbeit (BMA/IDPA)</t>
  </si>
  <si>
    <t>EFZ-Notenrechner siehe kvz-schule.ch/Bildungsangebot/Grundbildung (ab 2023)/
Kauffrau/Kaufmann EFZ mit BM/Abschluss Fähigkeitszeugnis/Notenrechner (kaufmännischer Verband)</t>
  </si>
  <si>
    <t>ohne Gewähr</t>
  </si>
  <si>
    <t>1/9</t>
  </si>
  <si>
    <t>Notenrechner BM1 ab 2026 für Abschluss 2029</t>
  </si>
  <si>
    <t>Notenrechner BM1 / 1.9.2026 / LSt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</si>
</sst>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0%"/>
    <numFmt numFmtId="165" formatCode="0.0;\-0.0;&quot;&quot;"/>
    <numFmt numFmtId="166" formatCode="0;\-0;&quot;&quot;"/>
    <numFmt numFmtId="167" formatCode="_ * #,##0.0_ ;_ * \-#,##0.0_ ;_ * &quot;-&quot;??_ ;_ @_ "/>
    <numFmt numFmtId="168" formatCode="0.00000000"/>
  </numFmts>
  <fonts count="24" x14ac:knownFonts="1">
    <font>
      <sz val="11"/>
      <color theme="1"/>
      <name val="Calibri"/>
      <family val="2"/>
      <scheme val="minor"/>
    </font>
    <font>
      <sz val="11"/>
      <color indexed="8"/>
      <name val="Arial"/>
      <family val="2"/>
    </font>
    <font>
      <sz val="12"/>
      <color indexed="8"/>
      <name val="Arial"/>
      <family val="2"/>
    </font>
    <font>
      <b/>
      <sz val="12"/>
      <color indexed="8"/>
      <name val="Arial"/>
      <family val="2"/>
    </font>
    <font>
      <b/>
      <sz val="18"/>
      <color theme="0"/>
      <name val="Arial"/>
      <family val="2"/>
    </font>
    <font>
      <sz val="11"/>
      <color theme="1"/>
      <name val="Calibri"/>
      <family val="2"/>
      <scheme val="minor"/>
    </font>
    <font>
      <sz val="11"/>
      <color indexed="8"/>
      <name val="Calibri"/>
      <family val="2"/>
    </font>
    <font>
      <sz val="10"/>
      <name val="Arial"/>
      <family val="2"/>
    </font>
    <font>
      <sz val="10"/>
      <name val="Arial"/>
      <family val="2"/>
    </font>
    <font>
      <sz val="10"/>
      <color indexed="8"/>
      <name val="Arial"/>
      <family val="2"/>
    </font>
    <font>
      <b/>
      <sz val="10"/>
      <color theme="0"/>
      <name val="Arial"/>
      <family val="2"/>
    </font>
    <font>
      <b/>
      <sz val="10"/>
      <color indexed="8"/>
      <name val="Arial"/>
      <family val="2"/>
    </font>
    <font>
      <b/>
      <sz val="18"/>
      <color rgb="FFF39100"/>
      <name val="Arial"/>
      <family val="2"/>
    </font>
    <font>
      <b/>
      <sz val="10"/>
      <color rgb="FFF39100"/>
      <name val="Arial"/>
      <family val="2"/>
    </font>
    <font>
      <b/>
      <sz val="10"/>
      <color rgb="FF00386F"/>
      <name val="Arial"/>
      <family val="2"/>
    </font>
    <font>
      <sz val="10"/>
      <color rgb="FF00386F"/>
      <name val="Arial"/>
      <family val="2"/>
    </font>
    <font>
      <sz val="12"/>
      <color rgb="FF00386F"/>
      <name val="Arial"/>
      <family val="2"/>
    </font>
    <font>
      <sz val="11"/>
      <color rgb="FF00386F"/>
      <name val="Arial"/>
      <family val="2"/>
    </font>
    <font>
      <b/>
      <sz val="12"/>
      <color rgb="FF00386F"/>
      <name val="Arial"/>
      <family val="2"/>
    </font>
    <font>
      <b/>
      <sz val="12"/>
      <color rgb="FFF39100"/>
      <name val="Arial"/>
      <family val="2"/>
    </font>
    <font>
      <sz val="10"/>
      <color rgb="FF00386F"/>
      <name val="Calibri"/>
      <family val="2"/>
      <scheme val="minor"/>
    </font>
    <font>
      <b/>
      <sz val="8"/>
      <color rgb="FFF39100"/>
      <name val="Arial"/>
      <family val="2"/>
    </font>
    <font>
      <sz val="8"/>
      <color rgb="FF00386F"/>
      <name val="Arial"/>
      <family val="2"/>
    </font>
    <font>
      <sz val="11"/>
      <color rgb="FFFF0000"/>
      <name val="Arial"/>
      <family val="2"/>
    </font>
  </fonts>
  <fills count="10">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rgb="FFBEBEBE"/>
        <bgColor indexed="64"/>
      </patternFill>
    </fill>
    <fill>
      <patternFill patternType="solid">
        <fgColor rgb="FF00386F"/>
        <bgColor indexed="64"/>
      </patternFill>
    </fill>
    <fill>
      <patternFill patternType="solid">
        <fgColor rgb="FFDCD7D2"/>
        <bgColor indexed="64"/>
      </patternFill>
    </fill>
    <fill>
      <patternFill patternType="solid">
        <fgColor rgb="FFA39382"/>
        <bgColor indexed="64"/>
      </patternFill>
    </fill>
    <fill>
      <patternFill patternType="solid">
        <fgColor rgb="FFF39100"/>
        <bgColor indexed="64"/>
      </patternFill>
    </fill>
  </fills>
  <borders count="9">
    <border>
      <left/>
      <right/>
      <top/>
      <bottom/>
      <diagonal/>
    </border>
    <border>
      <left style="thick">
        <color rgb="FFDCD7D2"/>
      </left>
      <right style="thick">
        <color rgb="FFDCD7D2"/>
      </right>
      <top style="thick">
        <color rgb="FFDCD7D2"/>
      </top>
      <bottom style="thick">
        <color rgb="FFDCD7D2"/>
      </bottom>
      <diagonal/>
    </border>
    <border>
      <left style="thick">
        <color rgb="FFDCD7D2"/>
      </left>
      <right/>
      <top style="thick">
        <color rgb="FFDCD7D2"/>
      </top>
      <bottom style="thick">
        <color rgb="FFDCD7D2"/>
      </bottom>
      <diagonal/>
    </border>
    <border>
      <left/>
      <right/>
      <top style="thick">
        <color rgb="FFDCD7D2"/>
      </top>
      <bottom style="thick">
        <color rgb="FFDCD7D2"/>
      </bottom>
      <diagonal/>
    </border>
    <border>
      <left/>
      <right style="thick">
        <color rgb="FFDCD7D2"/>
      </right>
      <top style="thick">
        <color rgb="FFDCD7D2"/>
      </top>
      <bottom style="thick">
        <color rgb="FFDCD7D2"/>
      </bottom>
      <diagonal/>
    </border>
    <border>
      <left style="thick">
        <color rgb="FFA39382"/>
      </left>
      <right style="thick">
        <color rgb="FFA39382"/>
      </right>
      <top style="thick">
        <color rgb="FFA39382"/>
      </top>
      <bottom style="thick">
        <color rgb="FFA39382"/>
      </bottom>
      <diagonal/>
    </border>
    <border>
      <left style="thick">
        <color rgb="FFA39382"/>
      </left>
      <right/>
      <top style="thick">
        <color rgb="FFA39382"/>
      </top>
      <bottom style="thick">
        <color rgb="FFA39382"/>
      </bottom>
      <diagonal/>
    </border>
    <border>
      <left/>
      <right/>
      <top style="thick">
        <color rgb="FFA39382"/>
      </top>
      <bottom style="thick">
        <color rgb="FFA39382"/>
      </bottom>
      <diagonal/>
    </border>
    <border>
      <left/>
      <right style="thick">
        <color rgb="FFA39382"/>
      </right>
      <top style="thick">
        <color rgb="FFA39382"/>
      </top>
      <bottom style="thick">
        <color rgb="FFA39382"/>
      </bottom>
      <diagonal/>
    </border>
  </borders>
  <cellStyleXfs count="11">
    <xf numFmtId="0" fontId="0" fillId="0" borderId="0"/>
    <xf numFmtId="0" fontId="5" fillId="0" borderId="0"/>
    <xf numFmtId="43" fontId="6" fillId="0" borderId="0" applyFont="0" applyFill="0" applyBorder="0" applyAlignment="0" applyProtection="0"/>
    <xf numFmtId="43" fontId="6" fillId="0" borderId="0" applyFont="0" applyFill="0" applyBorder="0" applyAlignment="0" applyProtection="0"/>
    <xf numFmtId="0" fontId="5" fillId="0" borderId="0"/>
    <xf numFmtId="0" fontId="7" fillId="0" borderId="0"/>
    <xf numFmtId="0" fontId="5" fillId="0" borderId="0"/>
    <xf numFmtId="0" fontId="5" fillId="0" borderId="0"/>
    <xf numFmtId="0" fontId="8" fillId="0" borderId="0"/>
    <xf numFmtId="9" fontId="5" fillId="0" borderId="0" applyFont="0" applyFill="0" applyBorder="0" applyAlignment="0" applyProtection="0"/>
    <xf numFmtId="43" fontId="5" fillId="0" borderId="0" applyFont="0" applyFill="0" applyBorder="0" applyAlignment="0" applyProtection="0"/>
  </cellStyleXfs>
  <cellXfs count="81">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9" fillId="3" borderId="0" xfId="0" applyFont="1" applyFill="1" applyAlignment="1">
      <alignment horizontal="center" vertical="center"/>
    </xf>
    <xf numFmtId="0" fontId="9" fillId="3" borderId="0" xfId="0" applyFont="1" applyFill="1" applyAlignment="1">
      <alignment horizontal="center" vertical="center" wrapText="1"/>
    </xf>
    <xf numFmtId="0" fontId="1" fillId="3" borderId="0" xfId="0" applyFont="1" applyFill="1" applyAlignment="1">
      <alignment horizontal="center" vertical="center"/>
    </xf>
    <xf numFmtId="165" fontId="1" fillId="3" borderId="0" xfId="0" applyNumberFormat="1" applyFont="1" applyFill="1" applyAlignment="1">
      <alignment horizontal="center" vertical="center"/>
    </xf>
    <xf numFmtId="164" fontId="9" fillId="3" borderId="0" xfId="9" quotePrefix="1" applyNumberFormat="1" applyFont="1" applyFill="1" applyBorder="1" applyAlignment="1" applyProtection="1">
      <alignment horizontal="center" vertical="center"/>
    </xf>
    <xf numFmtId="164" fontId="9" fillId="3" borderId="0" xfId="9" applyNumberFormat="1" applyFont="1" applyFill="1" applyBorder="1" applyAlignment="1" applyProtection="1">
      <alignment horizontal="center" vertical="center"/>
    </xf>
    <xf numFmtId="0" fontId="4" fillId="0" borderId="0" xfId="0" applyFont="1" applyAlignment="1">
      <alignment horizontal="center" vertical="center"/>
    </xf>
    <xf numFmtId="166" fontId="1" fillId="3" borderId="0" xfId="0" applyNumberFormat="1" applyFont="1" applyFill="1" applyAlignment="1">
      <alignment horizontal="center" vertical="center"/>
    </xf>
    <xf numFmtId="0" fontId="1" fillId="3" borderId="0" xfId="0" applyFont="1" applyFill="1" applyAlignment="1">
      <alignment vertical="center"/>
    </xf>
    <xf numFmtId="0" fontId="3" fillId="3" borderId="0" xfId="0" applyFont="1" applyFill="1" applyAlignment="1">
      <alignment vertical="center"/>
    </xf>
    <xf numFmtId="0" fontId="2" fillId="3" borderId="0" xfId="0" applyFont="1" applyFill="1" applyAlignment="1">
      <alignment vertical="center"/>
    </xf>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vertical="center"/>
    </xf>
    <xf numFmtId="0" fontId="9" fillId="0" borderId="0" xfId="0" applyFont="1" applyAlignment="1">
      <alignment horizontal="center" vertical="center"/>
    </xf>
    <xf numFmtId="0" fontId="10" fillId="0" borderId="0" xfId="0" applyFont="1" applyAlignment="1">
      <alignment horizontal="center" vertical="center"/>
    </xf>
    <xf numFmtId="0" fontId="11" fillId="3" borderId="0" xfId="0" applyFont="1" applyFill="1" applyAlignment="1">
      <alignment vertical="center"/>
    </xf>
    <xf numFmtId="166" fontId="9" fillId="3" borderId="0" xfId="0" applyNumberFormat="1" applyFont="1" applyFill="1" applyAlignment="1">
      <alignment horizontal="center" vertical="center"/>
    </xf>
    <xf numFmtId="167" fontId="9" fillId="0" borderId="0" xfId="10" applyNumberFormat="1" applyFont="1" applyBorder="1" applyAlignment="1" applyProtection="1">
      <alignment vertical="center"/>
    </xf>
    <xf numFmtId="168" fontId="1" fillId="0" borderId="0" xfId="0" applyNumberFormat="1" applyFont="1" applyAlignment="1">
      <alignment vertical="center"/>
    </xf>
    <xf numFmtId="164" fontId="9" fillId="3" borderId="0" xfId="0" applyNumberFormat="1" applyFont="1" applyFill="1" applyAlignment="1">
      <alignment horizontal="center" vertical="center"/>
    </xf>
    <xf numFmtId="0" fontId="13" fillId="6" borderId="0" xfId="0" applyFont="1" applyFill="1" applyAlignment="1">
      <alignment horizontal="center" vertical="center"/>
    </xf>
    <xf numFmtId="0" fontId="14" fillId="0" borderId="0" xfId="0" applyFont="1" applyAlignment="1">
      <alignment vertical="center"/>
    </xf>
    <xf numFmtId="0" fontId="15" fillId="0" borderId="0" xfId="0" applyFont="1" applyAlignment="1">
      <alignment horizontal="center" vertical="center"/>
    </xf>
    <xf numFmtId="0" fontId="15" fillId="0" borderId="0" xfId="0" applyFont="1" applyAlignment="1">
      <alignment vertical="center"/>
    </xf>
    <xf numFmtId="0" fontId="15" fillId="2" borderId="0" xfId="0" applyFont="1" applyFill="1" applyAlignment="1">
      <alignment vertical="center"/>
    </xf>
    <xf numFmtId="0" fontId="16" fillId="0" borderId="0" xfId="0" applyFont="1" applyAlignment="1">
      <alignment vertical="center"/>
    </xf>
    <xf numFmtId="0" fontId="16" fillId="0" borderId="0" xfId="0" applyFont="1" applyAlignment="1">
      <alignment horizontal="center" vertical="center"/>
    </xf>
    <xf numFmtId="0" fontId="16" fillId="0" borderId="0" xfId="0" applyFont="1" applyAlignment="1">
      <alignment vertical="center" textRotation="90"/>
    </xf>
    <xf numFmtId="0" fontId="17" fillId="0" borderId="0" xfId="0" applyFont="1" applyAlignment="1">
      <alignment vertical="center"/>
    </xf>
    <xf numFmtId="0" fontId="16" fillId="5" borderId="0" xfId="0" applyFont="1" applyFill="1" applyAlignment="1">
      <alignment horizontal="center" vertical="center"/>
    </xf>
    <xf numFmtId="0" fontId="14" fillId="0" borderId="0" xfId="0" applyFont="1" applyAlignment="1">
      <alignment horizontal="right" vertical="center"/>
    </xf>
    <xf numFmtId="0" fontId="18" fillId="0" borderId="0" xfId="0" applyFont="1" applyAlignment="1">
      <alignment horizontal="center" vertical="center"/>
    </xf>
    <xf numFmtId="0" fontId="15" fillId="7" borderId="0" xfId="0" applyFont="1" applyFill="1" applyAlignment="1">
      <alignment vertical="center"/>
    </xf>
    <xf numFmtId="0" fontId="16" fillId="7" borderId="0" xfId="0" applyFont="1" applyFill="1" applyAlignment="1">
      <alignment horizontal="center" vertical="center"/>
    </xf>
    <xf numFmtId="0" fontId="15" fillId="8" borderId="0" xfId="0" applyFont="1" applyFill="1" applyAlignment="1">
      <alignment vertical="center"/>
    </xf>
    <xf numFmtId="0" fontId="16" fillId="8" borderId="0" xfId="0" applyFont="1" applyFill="1" applyAlignment="1">
      <alignment horizontal="center" vertical="center"/>
    </xf>
    <xf numFmtId="0" fontId="16" fillId="0" borderId="1" xfId="0" applyFont="1" applyBorder="1" applyAlignment="1" applyProtection="1">
      <alignment horizontal="center" vertical="center"/>
      <protection locked="0"/>
    </xf>
    <xf numFmtId="0" fontId="16" fillId="0" borderId="5" xfId="0" applyFont="1" applyBorder="1" applyAlignment="1" applyProtection="1">
      <alignment horizontal="center" vertical="center"/>
      <protection locked="0"/>
    </xf>
    <xf numFmtId="0" fontId="17" fillId="9" borderId="0" xfId="0" applyFont="1" applyFill="1" applyAlignment="1">
      <alignment horizontal="center" vertical="center"/>
    </xf>
    <xf numFmtId="0" fontId="17" fillId="9" borderId="0" xfId="0" applyFont="1" applyFill="1" applyAlignment="1">
      <alignment vertical="center"/>
    </xf>
    <xf numFmtId="0" fontId="15" fillId="0" borderId="0" xfId="0" applyFont="1" applyAlignment="1">
      <alignment horizontal="center" vertical="center" wrapText="1"/>
    </xf>
    <xf numFmtId="0" fontId="17" fillId="0" borderId="0" xfId="0" applyFont="1" applyAlignment="1">
      <alignment horizontal="center" vertical="center"/>
    </xf>
    <xf numFmtId="166" fontId="17" fillId="0" borderId="0" xfId="0" applyNumberFormat="1" applyFont="1" applyAlignment="1">
      <alignment horizontal="center" vertical="center"/>
    </xf>
    <xf numFmtId="0" fontId="1" fillId="9" borderId="0" xfId="0" applyFont="1" applyFill="1" applyAlignment="1">
      <alignment vertical="center"/>
    </xf>
    <xf numFmtId="0" fontId="11" fillId="9" borderId="0" xfId="0" applyFont="1" applyFill="1" applyAlignment="1">
      <alignment vertical="center"/>
    </xf>
    <xf numFmtId="0" fontId="15" fillId="9" borderId="0" xfId="0" applyFont="1" applyFill="1" applyAlignment="1">
      <alignment vertical="center"/>
    </xf>
    <xf numFmtId="0" fontId="16" fillId="9" borderId="0" xfId="0" applyFont="1" applyFill="1" applyAlignment="1">
      <alignment vertical="center" textRotation="90"/>
    </xf>
    <xf numFmtId="0" fontId="16" fillId="9" borderId="0" xfId="0" applyFont="1" applyFill="1" applyAlignment="1">
      <alignment horizontal="center" vertical="center"/>
    </xf>
    <xf numFmtId="0" fontId="15" fillId="9" borderId="0" xfId="0" applyFont="1" applyFill="1" applyAlignment="1">
      <alignment horizontal="center" vertical="center"/>
    </xf>
    <xf numFmtId="0" fontId="14" fillId="9" borderId="0" xfId="0" applyFont="1" applyFill="1" applyAlignment="1">
      <alignment vertical="center"/>
    </xf>
    <xf numFmtId="0" fontId="14" fillId="9" borderId="0" xfId="0" applyFont="1" applyFill="1" applyAlignment="1">
      <alignment horizontal="right" vertical="center"/>
    </xf>
    <xf numFmtId="0" fontId="17" fillId="9" borderId="0" xfId="0" applyFont="1" applyFill="1" applyAlignment="1">
      <alignment horizontal="right" vertical="center"/>
    </xf>
    <xf numFmtId="0" fontId="18" fillId="9" borderId="0" xfId="0" applyFont="1" applyFill="1" applyAlignment="1">
      <alignment horizontal="right" vertical="center"/>
    </xf>
    <xf numFmtId="0" fontId="15" fillId="0" borderId="0" xfId="0" applyFont="1"/>
    <xf numFmtId="0" fontId="16" fillId="0" borderId="0" xfId="0" applyFont="1" applyAlignment="1">
      <alignment horizontal="center"/>
    </xf>
    <xf numFmtId="0" fontId="12" fillId="6" borderId="0" xfId="0" applyFont="1" applyFill="1" applyAlignment="1">
      <alignment horizontal="center" vertical="center"/>
    </xf>
    <xf numFmtId="0" fontId="21" fillId="6" borderId="0" xfId="0" applyFont="1" applyFill="1" applyAlignment="1">
      <alignment horizontal="center" textRotation="90"/>
    </xf>
    <xf numFmtId="0" fontId="22" fillId="9" borderId="0" xfId="0" quotePrefix="1" applyFont="1" applyFill="1" applyAlignment="1">
      <alignment horizontal="center" vertical="center"/>
    </xf>
    <xf numFmtId="0" fontId="18" fillId="9" borderId="0" xfId="0" applyFont="1" applyFill="1" applyAlignment="1">
      <alignment vertical="center"/>
    </xf>
    <xf numFmtId="0" fontId="23" fillId="0" borderId="0" xfId="0" applyFont="1" applyAlignment="1">
      <alignment vertical="center"/>
    </xf>
    <xf numFmtId="0" fontId="12" fillId="6" borderId="0" xfId="0" applyFont="1" applyFill="1" applyAlignment="1">
      <alignment horizontal="center" vertical="center"/>
    </xf>
    <xf numFmtId="0" fontId="13" fillId="6" borderId="0" xfId="0" applyFont="1" applyFill="1" applyAlignment="1">
      <alignment horizontal="center" vertical="center"/>
    </xf>
    <xf numFmtId="0" fontId="12" fillId="6" borderId="0" xfId="0" applyFont="1" applyFill="1" applyAlignment="1">
      <alignment horizontal="left" vertical="center"/>
    </xf>
    <xf numFmtId="0" fontId="19" fillId="6" borderId="0" xfId="0" applyFont="1" applyFill="1" applyAlignment="1">
      <alignment horizontal="center" vertical="center" wrapText="1"/>
    </xf>
    <xf numFmtId="0" fontId="15" fillId="0" borderId="0" xfId="0" applyFont="1" applyAlignment="1">
      <alignment wrapText="1"/>
    </xf>
    <xf numFmtId="0" fontId="20" fillId="0" borderId="0" xfId="0" applyFont="1"/>
    <xf numFmtId="0" fontId="10" fillId="4" borderId="0" xfId="0" applyFont="1" applyFill="1" applyAlignment="1">
      <alignment horizontal="center" vertical="center"/>
    </xf>
    <xf numFmtId="164" fontId="9" fillId="3" borderId="0" xfId="9" quotePrefix="1" applyNumberFormat="1" applyFont="1" applyFill="1" applyBorder="1" applyAlignment="1" applyProtection="1">
      <alignment horizontal="center" vertical="center"/>
    </xf>
    <xf numFmtId="164" fontId="9" fillId="3" borderId="0" xfId="9" applyNumberFormat="1" applyFont="1" applyFill="1" applyBorder="1" applyAlignment="1" applyProtection="1">
      <alignment horizontal="center" vertical="center"/>
    </xf>
    <xf numFmtId="0" fontId="16" fillId="0" borderId="2" xfId="0" applyFont="1" applyBorder="1" applyAlignment="1" applyProtection="1">
      <alignment horizontal="center" vertical="center"/>
      <protection locked="0"/>
    </xf>
    <xf numFmtId="0" fontId="16" fillId="0" borderId="3" xfId="0" applyFont="1" applyBorder="1" applyAlignment="1" applyProtection="1">
      <alignment horizontal="center" vertical="center"/>
      <protection locked="0"/>
    </xf>
    <xf numFmtId="0" fontId="16" fillId="0" borderId="4" xfId="0" applyFont="1" applyBorder="1" applyAlignment="1" applyProtection="1">
      <alignment horizontal="center" vertical="center"/>
      <protection locked="0"/>
    </xf>
    <xf numFmtId="0" fontId="16" fillId="0" borderId="6" xfId="0" applyFont="1" applyBorder="1" applyAlignment="1" applyProtection="1">
      <alignment horizontal="center" vertical="center"/>
      <protection locked="0"/>
    </xf>
    <xf numFmtId="0" fontId="16" fillId="0" borderId="7" xfId="0" applyFont="1" applyBorder="1" applyAlignment="1" applyProtection="1">
      <alignment horizontal="center" vertical="center"/>
      <protection locked="0"/>
    </xf>
    <xf numFmtId="0" fontId="16" fillId="0" borderId="8" xfId="0" applyFont="1" applyBorder="1" applyAlignment="1" applyProtection="1">
      <alignment horizontal="center" vertical="center"/>
      <protection locked="0"/>
    </xf>
    <xf numFmtId="0" fontId="15" fillId="0" borderId="0" xfId="0" applyFont="1" applyAlignment="1">
      <alignment horizontal="left" vertical="top" wrapText="1"/>
    </xf>
  </cellXfs>
  <cellStyles count="11">
    <cellStyle name="Dezimal 2" xfId="2" xr:uid="{00000000-0005-0000-0000-000000000000}"/>
    <cellStyle name="Komma" xfId="10" builtinId="3"/>
    <cellStyle name="Komma 2" xfId="3" xr:uid="{00000000-0005-0000-0000-000002000000}"/>
    <cellStyle name="Prozent" xfId="9" builtinId="5"/>
    <cellStyle name="Standard" xfId="0" builtinId="0"/>
    <cellStyle name="Standard 2" xfId="4" xr:uid="{00000000-0005-0000-0000-000005000000}"/>
    <cellStyle name="Standard 3" xfId="5" xr:uid="{00000000-0005-0000-0000-000006000000}"/>
    <cellStyle name="Standard 4" xfId="6" xr:uid="{00000000-0005-0000-0000-000007000000}"/>
    <cellStyle name="Standard 4 2" xfId="7" xr:uid="{00000000-0005-0000-0000-000008000000}"/>
    <cellStyle name="Standard 4 3" xfId="1" xr:uid="{00000000-0005-0000-0000-000009000000}"/>
    <cellStyle name="Standard 5" xfId="8" xr:uid="{00000000-0005-0000-0000-00000A000000}"/>
  </cellStyles>
  <dxfs count="9">
    <dxf>
      <font>
        <b/>
        <i val="0"/>
        <color theme="0"/>
      </font>
      <fill>
        <patternFill>
          <bgColor theme="9" tint="-0.24994659260841701"/>
        </patternFill>
      </fill>
    </dxf>
    <dxf>
      <font>
        <b/>
        <i val="0"/>
        <color theme="0"/>
      </font>
      <fill>
        <patternFill>
          <bgColor theme="9" tint="-0.24994659260841701"/>
        </patternFill>
      </fill>
    </dxf>
    <dxf>
      <font>
        <b/>
        <i val="0"/>
        <color theme="0"/>
      </font>
      <fill>
        <patternFill>
          <bgColor theme="9" tint="-0.24994659260841701"/>
        </patternFill>
      </fill>
    </dxf>
    <dxf>
      <font>
        <b/>
        <i val="0"/>
        <color theme="0"/>
      </font>
      <fill>
        <patternFill>
          <bgColor theme="9" tint="-0.24994659260841701"/>
        </patternFill>
      </fill>
    </dxf>
    <dxf>
      <font>
        <b/>
        <i val="0"/>
      </font>
      <fill>
        <patternFill>
          <bgColor rgb="FF92D050"/>
        </patternFill>
      </fill>
    </dxf>
    <dxf>
      <font>
        <b/>
        <i val="0"/>
        <color theme="0"/>
      </font>
      <fill>
        <patternFill>
          <bgColor rgb="FFFF0000"/>
        </patternFill>
      </fill>
    </dxf>
    <dxf>
      <font>
        <b/>
        <i val="0"/>
      </font>
      <fill>
        <patternFill>
          <bgColor rgb="FF92D050"/>
        </patternFill>
      </fill>
    </dxf>
    <dxf>
      <font>
        <b/>
        <i val="0"/>
        <color theme="0"/>
      </font>
      <fill>
        <patternFill>
          <bgColor rgb="FFFF0000"/>
        </patternFill>
      </fill>
    </dxf>
    <dxf>
      <font>
        <b/>
        <i val="0"/>
        <color theme="0"/>
      </font>
      <fill>
        <patternFill>
          <bgColor theme="9" tint="-0.24994659260841701"/>
        </patternFill>
      </fill>
    </dxf>
  </dxfs>
  <tableStyles count="0" defaultTableStyle="TableStyleMedium2" defaultPivotStyle="PivotStyleLight16"/>
  <colors>
    <mruColors>
      <color rgb="FF00386F"/>
      <color rgb="FFDCD7D2"/>
      <color rgb="FFA39382"/>
      <color rgb="FFF39100"/>
      <color rgb="FFC2E7F6"/>
      <color rgb="FF90D7F0"/>
      <color rgb="FF00B0F0"/>
      <color rgb="FFF2DCDB"/>
      <color rgb="FFFCD5B4"/>
      <color rgb="FFD2CA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1">
    <tabColor theme="5" tint="-0.499984740745262"/>
    <pageSetUpPr fitToPage="1"/>
  </sheetPr>
  <dimension ref="A1:AF92"/>
  <sheetViews>
    <sheetView showGridLines="0" tabSelected="1" zoomScaleNormal="100" zoomScalePageLayoutView="75" workbookViewId="0">
      <selection activeCell="K14" sqref="K14"/>
    </sheetView>
  </sheetViews>
  <sheetFormatPr baseColWidth="10" defaultColWidth="20" defaultRowHeight="14.25" x14ac:dyDescent="0.25"/>
  <cols>
    <col min="1" max="1" width="31.140625" style="14" customWidth="1"/>
    <col min="2" max="2" width="1.85546875" style="2" customWidth="1"/>
    <col min="3" max="3" width="7.7109375" style="2" customWidth="1"/>
    <col min="4" max="4" width="1.7109375" style="2" customWidth="1"/>
    <col min="5" max="5" width="7.7109375" style="2" customWidth="1"/>
    <col min="6" max="6" width="1.7109375" style="2" customWidth="1"/>
    <col min="7" max="7" width="7.7109375" style="2" customWidth="1"/>
    <col min="8" max="8" width="1.7109375" style="2" customWidth="1"/>
    <col min="9" max="9" width="7.7109375" style="2" customWidth="1"/>
    <col min="10" max="10" width="1.7109375" style="2" customWidth="1"/>
    <col min="11" max="11" width="7.7109375" style="2" customWidth="1"/>
    <col min="12" max="12" width="1.7109375" style="2" customWidth="1"/>
    <col min="13" max="13" width="7.7109375" style="2" customWidth="1"/>
    <col min="14" max="14" width="1.7109375" style="2" customWidth="1"/>
    <col min="15" max="17" width="3.7109375" style="2" customWidth="1"/>
    <col min="18" max="18" width="0.85546875" style="1" customWidth="1"/>
    <col min="19" max="19" width="1.7109375" style="2" customWidth="1"/>
    <col min="20" max="20" width="7" style="2" customWidth="1"/>
    <col min="21" max="21" width="1.7109375" style="2" customWidth="1"/>
    <col min="22" max="22" width="7" style="2" customWidth="1"/>
    <col min="23" max="23" width="1.7109375" style="2" customWidth="1"/>
    <col min="24" max="24" width="9.85546875" style="2" customWidth="1"/>
    <col min="25" max="25" width="0.5703125" style="2" customWidth="1"/>
    <col min="26" max="26" width="3.140625" style="2" customWidth="1"/>
    <col min="27" max="27" width="10.5703125" style="18" hidden="1" customWidth="1"/>
    <col min="28" max="29" width="10.5703125" style="1" hidden="1" customWidth="1"/>
    <col min="30" max="30" width="8" style="2" customWidth="1"/>
    <col min="31" max="31" width="9.7109375" style="2" customWidth="1"/>
    <col min="32" max="32" width="11.140625" style="2" customWidth="1"/>
    <col min="33" max="33" width="14.140625" style="2" customWidth="1"/>
    <col min="34" max="16384" width="20" style="2"/>
  </cols>
  <sheetData>
    <row r="1" spans="1:32" x14ac:dyDescent="0.25">
      <c r="S1" s="48"/>
      <c r="T1" s="48"/>
      <c r="U1" s="48"/>
      <c r="V1" s="48"/>
      <c r="W1" s="48"/>
      <c r="X1" s="48"/>
      <c r="Y1" s="48"/>
      <c r="Z1" s="48"/>
    </row>
    <row r="2" spans="1:32" ht="23.25" x14ac:dyDescent="0.25">
      <c r="A2" s="67" t="s">
        <v>35</v>
      </c>
      <c r="B2" s="67"/>
      <c r="C2" s="67"/>
      <c r="D2" s="67"/>
      <c r="E2" s="67"/>
      <c r="F2" s="67"/>
      <c r="G2" s="67"/>
      <c r="H2" s="67"/>
      <c r="I2" s="67"/>
      <c r="J2" s="67"/>
      <c r="K2" s="67"/>
      <c r="L2" s="67"/>
      <c r="M2" s="67"/>
      <c r="N2" s="67"/>
      <c r="O2" s="67"/>
      <c r="P2" s="67"/>
      <c r="Q2" s="67"/>
      <c r="S2" s="48"/>
      <c r="T2" s="65" t="s">
        <v>23</v>
      </c>
      <c r="U2" s="65"/>
      <c r="V2" s="65"/>
      <c r="W2" s="65"/>
      <c r="X2" s="65"/>
      <c r="Y2" s="60"/>
      <c r="Z2" s="60"/>
      <c r="AA2" s="19"/>
      <c r="AB2" s="9"/>
    </row>
    <row r="3" spans="1:32" x14ac:dyDescent="0.25">
      <c r="S3" s="48"/>
      <c r="T3" s="48"/>
      <c r="U3" s="48"/>
      <c r="V3" s="48"/>
      <c r="W3" s="48"/>
      <c r="X3" s="48"/>
      <c r="Y3" s="48"/>
      <c r="Z3" s="48"/>
    </row>
    <row r="4" spans="1:32" x14ac:dyDescent="0.25">
      <c r="W4" s="48"/>
      <c r="X4" s="48"/>
      <c r="Y4" s="48"/>
      <c r="Z4" s="48"/>
    </row>
    <row r="5" spans="1:32" s="17" customFormat="1" ht="25.15" customHeight="1" x14ac:dyDescent="0.25">
      <c r="B5" s="15"/>
      <c r="C5" s="66" t="s">
        <v>4</v>
      </c>
      <c r="D5" s="66"/>
      <c r="E5" s="66"/>
      <c r="F5" s="16"/>
      <c r="G5" s="66" t="s">
        <v>5</v>
      </c>
      <c r="H5" s="66"/>
      <c r="I5" s="66"/>
      <c r="K5" s="66" t="s">
        <v>6</v>
      </c>
      <c r="L5" s="66"/>
      <c r="M5" s="66"/>
      <c r="O5" s="66" t="s">
        <v>7</v>
      </c>
      <c r="P5" s="66"/>
      <c r="Q5" s="66"/>
      <c r="R5" s="19"/>
      <c r="S5" s="15"/>
      <c r="T5" s="66" t="s">
        <v>24</v>
      </c>
      <c r="U5" s="66"/>
      <c r="V5" s="66"/>
      <c r="W5" s="49"/>
      <c r="X5" s="25" t="s">
        <v>10</v>
      </c>
      <c r="Y5" s="49"/>
      <c r="Z5" s="61" t="s">
        <v>11</v>
      </c>
      <c r="AA5" s="71" t="s">
        <v>18</v>
      </c>
      <c r="AB5" s="71"/>
      <c r="AC5" s="71"/>
    </row>
    <row r="6" spans="1:32" s="14" customFormat="1" ht="25.9" customHeight="1" x14ac:dyDescent="0.25">
      <c r="A6" s="26"/>
      <c r="B6" s="26"/>
      <c r="C6" s="27" t="s">
        <v>12</v>
      </c>
      <c r="D6" s="28"/>
      <c r="E6" s="27" t="s">
        <v>13</v>
      </c>
      <c r="F6" s="28"/>
      <c r="G6" s="27" t="s">
        <v>14</v>
      </c>
      <c r="H6" s="28"/>
      <c r="I6" s="27" t="s">
        <v>15</v>
      </c>
      <c r="J6" s="28"/>
      <c r="K6" s="27" t="s">
        <v>16</v>
      </c>
      <c r="L6" s="28"/>
      <c r="M6" s="27" t="s">
        <v>17</v>
      </c>
      <c r="N6" s="28"/>
      <c r="O6" s="27"/>
      <c r="P6" s="28"/>
      <c r="Q6" s="27"/>
      <c r="R6" s="45"/>
      <c r="S6" s="28"/>
      <c r="T6" s="27" t="s">
        <v>8</v>
      </c>
      <c r="U6" s="28"/>
      <c r="V6" s="27" t="s">
        <v>9</v>
      </c>
      <c r="W6" s="50"/>
      <c r="X6" s="53"/>
      <c r="Y6" s="50"/>
      <c r="Z6" s="50"/>
      <c r="AA6" s="3" t="s">
        <v>11</v>
      </c>
      <c r="AB6" s="4" t="s">
        <v>19</v>
      </c>
      <c r="AC6" s="4" t="s">
        <v>20</v>
      </c>
      <c r="AE6" s="17"/>
    </row>
    <row r="7" spans="1:32" ht="4.9000000000000004" customHeight="1" thickBot="1" x14ac:dyDescent="0.3">
      <c r="A7" s="29"/>
      <c r="B7" s="30"/>
      <c r="C7" s="31"/>
      <c r="D7" s="30"/>
      <c r="E7" s="31"/>
      <c r="F7" s="30"/>
      <c r="G7" s="31"/>
      <c r="H7" s="30"/>
      <c r="I7" s="31"/>
      <c r="J7" s="32"/>
      <c r="K7" s="31"/>
      <c r="L7" s="31"/>
      <c r="M7" s="31"/>
      <c r="N7" s="32"/>
      <c r="O7" s="31"/>
      <c r="P7" s="31"/>
      <c r="Q7" s="31"/>
      <c r="R7" s="46"/>
      <c r="S7" s="33"/>
      <c r="T7" s="31"/>
      <c r="U7" s="31"/>
      <c r="V7" s="31"/>
      <c r="W7" s="51"/>
      <c r="X7" s="52"/>
      <c r="Y7" s="44"/>
      <c r="Z7" s="51"/>
      <c r="AA7" s="3"/>
      <c r="AB7" s="5"/>
      <c r="AC7" s="5"/>
    </row>
    <row r="8" spans="1:32" ht="16.5" thickTop="1" thickBot="1" x14ac:dyDescent="0.3">
      <c r="A8" s="37" t="s">
        <v>0</v>
      </c>
      <c r="B8" s="30"/>
      <c r="C8" s="41"/>
      <c r="D8" s="30"/>
      <c r="E8" s="41"/>
      <c r="F8" s="30"/>
      <c r="G8" s="41"/>
      <c r="H8" s="30"/>
      <c r="I8" s="41"/>
      <c r="J8" s="32"/>
      <c r="K8" s="41"/>
      <c r="L8" s="31"/>
      <c r="M8" s="41"/>
      <c r="N8" s="32"/>
      <c r="O8" s="74"/>
      <c r="P8" s="75"/>
      <c r="Q8" s="76"/>
      <c r="R8" s="47"/>
      <c r="S8" s="33"/>
      <c r="T8" s="38" t="str">
        <f>IF(COUNT(C8:M8)=6,ROUND(AVERAGE(C8:M8)/0.1,0)*0.1,"--")</f>
        <v>--</v>
      </c>
      <c r="U8" s="31"/>
      <c r="V8" s="38" t="str">
        <f>IF(ISNUMBER(O8),O8,"--")</f>
        <v>--</v>
      </c>
      <c r="W8" s="51"/>
      <c r="X8" s="38" t="str">
        <f>IF(COUNT(T8:V8)=2,ROUND(AVERAGE(T8:V8)/0.5,0)*0.5,"--")</f>
        <v>--</v>
      </c>
      <c r="Y8" s="44"/>
      <c r="Z8" s="62" t="s">
        <v>34</v>
      </c>
      <c r="AA8" s="7"/>
      <c r="AB8" s="6" t="str">
        <f>IF(ISNUMBER(X8),IF(X8-4&lt;0,X8-4,0),"")</f>
        <v/>
      </c>
      <c r="AC8" s="10">
        <f>IF(X8&lt;4,1,0)</f>
        <v>0</v>
      </c>
      <c r="AD8" s="23"/>
      <c r="AE8" s="64"/>
      <c r="AF8" s="64"/>
    </row>
    <row r="9" spans="1:32" ht="4.9000000000000004" customHeight="1" thickTop="1" thickBot="1" x14ac:dyDescent="0.3">
      <c r="A9" s="29"/>
      <c r="B9" s="30"/>
      <c r="C9" s="31"/>
      <c r="D9" s="30"/>
      <c r="E9" s="31"/>
      <c r="F9" s="30"/>
      <c r="G9" s="31"/>
      <c r="H9" s="30"/>
      <c r="I9" s="31"/>
      <c r="J9" s="32"/>
      <c r="K9" s="31"/>
      <c r="L9" s="31"/>
      <c r="M9" s="31"/>
      <c r="N9" s="32"/>
      <c r="O9" s="31"/>
      <c r="P9" s="31"/>
      <c r="Q9" s="31"/>
      <c r="R9" s="47"/>
      <c r="S9" s="33"/>
      <c r="T9" s="31"/>
      <c r="U9" s="31"/>
      <c r="V9" s="31"/>
      <c r="W9" s="51"/>
      <c r="X9" s="52"/>
      <c r="Y9" s="44"/>
      <c r="Z9" s="51"/>
      <c r="AA9" s="8"/>
      <c r="AB9" s="6"/>
      <c r="AC9" s="10"/>
      <c r="AE9" s="64"/>
      <c r="AF9" s="64"/>
    </row>
    <row r="10" spans="1:32" ht="16.5" thickTop="1" thickBot="1" x14ac:dyDescent="0.3">
      <c r="A10" s="39" t="s">
        <v>1</v>
      </c>
      <c r="B10" s="30"/>
      <c r="C10" s="42"/>
      <c r="D10" s="30"/>
      <c r="E10" s="42"/>
      <c r="F10" s="30"/>
      <c r="G10" s="42"/>
      <c r="H10" s="30"/>
      <c r="I10" s="42"/>
      <c r="J10" s="32"/>
      <c r="K10" s="42"/>
      <c r="L10" s="31"/>
      <c r="M10" s="42"/>
      <c r="N10" s="32"/>
      <c r="O10" s="77"/>
      <c r="P10" s="78"/>
      <c r="Q10" s="79"/>
      <c r="R10" s="47"/>
      <c r="S10" s="33"/>
      <c r="T10" s="40" t="str">
        <f>IF(COUNT(C10:M10)=6,ROUND(AVERAGE(C10:M10)/0.1,0)*0.1,"--")</f>
        <v>--</v>
      </c>
      <c r="U10" s="31"/>
      <c r="V10" s="40" t="str">
        <f>IF(ISNUMBER(O10),O10,"--")</f>
        <v>--</v>
      </c>
      <c r="W10" s="51"/>
      <c r="X10" s="40" t="str">
        <f>IF(COUNT(T10:V10)=2,ROUND(AVERAGE(T10:V10)/0.5,0)*0.5,"--")</f>
        <v>--</v>
      </c>
      <c r="Y10" s="44"/>
      <c r="Z10" s="62" t="s">
        <v>34</v>
      </c>
      <c r="AA10" s="7"/>
      <c r="AB10" s="6" t="str">
        <f>IF(ISNUMBER(X10),IF(X10-4&lt;0,X10-4,0),"")</f>
        <v/>
      </c>
      <c r="AC10" s="10">
        <f>IF(X10&lt;4,1,0)</f>
        <v>0</v>
      </c>
      <c r="AE10" s="64"/>
      <c r="AF10" s="64"/>
    </row>
    <row r="11" spans="1:32" ht="4.9000000000000004" customHeight="1" thickTop="1" thickBot="1" x14ac:dyDescent="0.3">
      <c r="A11" s="29"/>
      <c r="B11" s="30"/>
      <c r="C11" s="31"/>
      <c r="D11" s="30"/>
      <c r="E11" s="31"/>
      <c r="F11" s="30"/>
      <c r="G11" s="31"/>
      <c r="H11" s="30"/>
      <c r="I11" s="31"/>
      <c r="J11" s="32"/>
      <c r="K11" s="31"/>
      <c r="L11" s="31"/>
      <c r="M11" s="31"/>
      <c r="N11" s="32"/>
      <c r="O11" s="31"/>
      <c r="P11" s="31"/>
      <c r="Q11" s="31"/>
      <c r="R11" s="47"/>
      <c r="S11" s="33"/>
      <c r="T11" s="31"/>
      <c r="U11" s="31"/>
      <c r="V11" s="31"/>
      <c r="W11" s="51"/>
      <c r="X11" s="52"/>
      <c r="Y11" s="44"/>
      <c r="Z11" s="51"/>
      <c r="AA11" s="8"/>
      <c r="AB11" s="6"/>
      <c r="AC11" s="10"/>
      <c r="AE11" s="64"/>
      <c r="AF11" s="64"/>
    </row>
    <row r="12" spans="1:32" ht="16.5" thickTop="1" thickBot="1" x14ac:dyDescent="0.3">
      <c r="A12" s="37" t="s">
        <v>2</v>
      </c>
      <c r="B12" s="30"/>
      <c r="C12" s="41"/>
      <c r="D12" s="30"/>
      <c r="E12" s="41"/>
      <c r="F12" s="30"/>
      <c r="G12" s="41"/>
      <c r="H12" s="30"/>
      <c r="I12" s="41"/>
      <c r="J12" s="32"/>
      <c r="K12" s="41"/>
      <c r="L12" s="31"/>
      <c r="M12" s="41"/>
      <c r="N12" s="32"/>
      <c r="O12" s="74"/>
      <c r="P12" s="75"/>
      <c r="Q12" s="76"/>
      <c r="R12" s="47"/>
      <c r="S12" s="33"/>
      <c r="T12" s="38" t="str">
        <f>IF(COUNT(C12:M12)=6,ROUND(AVERAGE(C12:M12)/0.1,0)*0.1,"--")</f>
        <v>--</v>
      </c>
      <c r="U12" s="31"/>
      <c r="V12" s="38" t="str">
        <f>IF(ISNUMBER(O12),O12,"--")</f>
        <v>--</v>
      </c>
      <c r="W12" s="51"/>
      <c r="X12" s="38" t="str">
        <f>IF(COUNT(T12:V12)=2,ROUND(AVERAGE(T12:V12)/0.5,0)*0.5,"--")</f>
        <v>--</v>
      </c>
      <c r="Y12" s="44"/>
      <c r="Z12" s="62" t="s">
        <v>34</v>
      </c>
      <c r="AA12" s="7"/>
      <c r="AB12" s="6" t="str">
        <f>IF(ISNUMBER(X12),IF(X12-4&lt;0,X12-4,0),"")</f>
        <v/>
      </c>
      <c r="AC12" s="10">
        <f>IF(X12&lt;4,1,0)</f>
        <v>0</v>
      </c>
      <c r="AE12" s="64"/>
      <c r="AF12" s="64"/>
    </row>
    <row r="13" spans="1:32" ht="4.9000000000000004" customHeight="1" thickTop="1" thickBot="1" x14ac:dyDescent="0.3">
      <c r="A13" s="29"/>
      <c r="B13" s="30"/>
      <c r="C13" s="31"/>
      <c r="D13" s="30"/>
      <c r="E13" s="31"/>
      <c r="F13" s="30"/>
      <c r="G13" s="31"/>
      <c r="H13" s="30"/>
      <c r="I13" s="31"/>
      <c r="J13" s="32"/>
      <c r="K13" s="31"/>
      <c r="L13" s="31"/>
      <c r="M13" s="31"/>
      <c r="N13" s="32"/>
      <c r="O13" s="31"/>
      <c r="P13" s="31"/>
      <c r="Q13" s="31"/>
      <c r="R13" s="47"/>
      <c r="S13" s="33"/>
      <c r="T13" s="31"/>
      <c r="U13" s="31"/>
      <c r="V13" s="31"/>
      <c r="W13" s="51"/>
      <c r="X13" s="52"/>
      <c r="Y13" s="44"/>
      <c r="Z13" s="51"/>
      <c r="AA13" s="8"/>
      <c r="AB13" s="6"/>
      <c r="AC13" s="10"/>
    </row>
    <row r="14" spans="1:32" ht="16.5" thickTop="1" thickBot="1" x14ac:dyDescent="0.3">
      <c r="A14" s="39" t="s">
        <v>3</v>
      </c>
      <c r="B14" s="30"/>
      <c r="C14" s="42"/>
      <c r="D14" s="30"/>
      <c r="E14" s="42"/>
      <c r="F14" s="30"/>
      <c r="G14" s="42"/>
      <c r="H14" s="30"/>
      <c r="I14" s="42"/>
      <c r="J14" s="32"/>
      <c r="K14" s="42"/>
      <c r="L14" s="31"/>
      <c r="M14" s="42"/>
      <c r="N14" s="32"/>
      <c r="O14" s="77"/>
      <c r="P14" s="78"/>
      <c r="Q14" s="79"/>
      <c r="R14" s="46"/>
      <c r="S14" s="33"/>
      <c r="T14" s="40" t="str">
        <f>IF(COUNT(C14:M14)=6,ROUND(AVERAGE(C14:M14)/0.1,0)*0.1,"--")</f>
        <v>--</v>
      </c>
      <c r="U14" s="31"/>
      <c r="V14" s="40" t="str">
        <f>IF(ISNUMBER(O14),O14,"--")</f>
        <v>--</v>
      </c>
      <c r="W14" s="51"/>
      <c r="X14" s="40" t="str">
        <f>IF(COUNT(T14:V14)=2,ROUND(AVERAGE(T14:V14)/0.5,0)*0.5,"--")</f>
        <v>--</v>
      </c>
      <c r="Y14" s="44"/>
      <c r="Z14" s="62" t="s">
        <v>34</v>
      </c>
      <c r="AA14" s="24"/>
      <c r="AB14" s="6" t="str">
        <f>IF(ISNUMBER(X14),IF(X14-4&lt;0,X14-4,0),"")</f>
        <v/>
      </c>
      <c r="AC14" s="10">
        <f>IF(X14&lt;4,1,0)</f>
        <v>0</v>
      </c>
      <c r="AE14" s="64"/>
    </row>
    <row r="15" spans="1:32" ht="4.9000000000000004" customHeight="1" thickTop="1" thickBot="1" x14ac:dyDescent="0.3">
      <c r="A15" s="29"/>
      <c r="B15" s="30"/>
      <c r="C15" s="31"/>
      <c r="D15" s="30"/>
      <c r="E15" s="31"/>
      <c r="F15" s="30"/>
      <c r="G15" s="31"/>
      <c r="H15" s="30"/>
      <c r="I15" s="31"/>
      <c r="J15" s="32"/>
      <c r="K15" s="31"/>
      <c r="L15" s="31"/>
      <c r="M15" s="31"/>
      <c r="N15" s="32"/>
      <c r="O15" s="31"/>
      <c r="P15" s="31"/>
      <c r="Q15" s="31"/>
      <c r="R15" s="47"/>
      <c r="S15" s="33"/>
      <c r="T15" s="31"/>
      <c r="U15" s="31"/>
      <c r="V15" s="31"/>
      <c r="W15" s="51"/>
      <c r="X15" s="52"/>
      <c r="Y15" s="44"/>
      <c r="Z15" s="62"/>
      <c r="AA15" s="8"/>
      <c r="AB15" s="6"/>
      <c r="AC15" s="10"/>
      <c r="AE15" s="64"/>
    </row>
    <row r="16" spans="1:32" ht="16.5" thickTop="1" thickBot="1" x14ac:dyDescent="0.3">
      <c r="A16" s="37" t="s">
        <v>28</v>
      </c>
      <c r="B16" s="30"/>
      <c r="C16" s="41"/>
      <c r="D16" s="31"/>
      <c r="E16" s="41"/>
      <c r="F16" s="30"/>
      <c r="G16" s="41"/>
      <c r="H16" s="31"/>
      <c r="I16" s="41"/>
      <c r="J16" s="32"/>
      <c r="K16" s="41"/>
      <c r="L16" s="31"/>
      <c r="M16" s="41"/>
      <c r="N16" s="32"/>
      <c r="O16" s="74"/>
      <c r="P16" s="75"/>
      <c r="Q16" s="76"/>
      <c r="R16" s="47"/>
      <c r="S16" s="33"/>
      <c r="T16" s="38" t="str">
        <f>IF(COUNT(C16:M16)=6,ROUND(AVERAGE(C16:M16)/0.1,0)*0.1,"--")</f>
        <v>--</v>
      </c>
      <c r="U16" s="31"/>
      <c r="V16" s="38" t="str">
        <f>IF(ISNUMBER(O16),O16,"--")</f>
        <v>--</v>
      </c>
      <c r="W16" s="51"/>
      <c r="X16" s="38" t="str">
        <f>IF(COUNT(T16:V16)=2,ROUND(AVERAGE(T16:V16)/0.5,0)*0.5,"--")</f>
        <v>--</v>
      </c>
      <c r="Y16" s="44"/>
      <c r="Z16" s="62" t="s">
        <v>34</v>
      </c>
      <c r="AA16" s="72"/>
      <c r="AB16" s="6" t="str">
        <f>IF(ISNUMBER(X16),IF(X16-4&lt;0,X16-4,0),"")</f>
        <v/>
      </c>
      <c r="AC16" s="10">
        <f>IF(X16&lt;4,1,0)</f>
        <v>0</v>
      </c>
      <c r="AE16" s="64"/>
    </row>
    <row r="17" spans="1:32" ht="4.9000000000000004" customHeight="1" thickTop="1" thickBot="1" x14ac:dyDescent="0.3">
      <c r="A17" s="29"/>
      <c r="B17" s="30"/>
      <c r="C17" s="31"/>
      <c r="D17" s="31"/>
      <c r="E17" s="31"/>
      <c r="F17" s="30"/>
      <c r="G17" s="31"/>
      <c r="H17" s="31"/>
      <c r="I17" s="31"/>
      <c r="J17" s="32"/>
      <c r="K17" s="31"/>
      <c r="L17" s="31"/>
      <c r="M17" s="31"/>
      <c r="N17" s="32"/>
      <c r="O17" s="31"/>
      <c r="P17" s="31"/>
      <c r="Q17" s="31"/>
      <c r="R17" s="47"/>
      <c r="S17" s="33"/>
      <c r="T17" s="31"/>
      <c r="U17" s="31"/>
      <c r="V17" s="33"/>
      <c r="W17" s="51"/>
      <c r="X17" s="52"/>
      <c r="Y17" s="44"/>
      <c r="Z17" s="51"/>
      <c r="AA17" s="73"/>
      <c r="AB17" s="6" t="str">
        <f t="shared" ref="AB17" si="0">IF(ISNUMBER(X17),IF(X17-4&lt;0,X17-4,0),"")</f>
        <v/>
      </c>
      <c r="AC17" s="10"/>
      <c r="AE17" s="64"/>
    </row>
    <row r="18" spans="1:32" ht="16.5" thickTop="1" thickBot="1" x14ac:dyDescent="0.3">
      <c r="A18" s="39" t="s">
        <v>29</v>
      </c>
      <c r="B18" s="30"/>
      <c r="C18" s="42"/>
      <c r="D18" s="31"/>
      <c r="E18" s="42"/>
      <c r="F18" s="30"/>
      <c r="G18" s="42"/>
      <c r="H18" s="31"/>
      <c r="I18" s="42"/>
      <c r="J18" s="32"/>
      <c r="K18" s="42"/>
      <c r="L18" s="31"/>
      <c r="M18" s="42"/>
      <c r="N18" s="32"/>
      <c r="O18" s="77"/>
      <c r="P18" s="78"/>
      <c r="Q18" s="79"/>
      <c r="R18" s="47"/>
      <c r="S18" s="33"/>
      <c r="T18" s="40" t="str">
        <f>IF(COUNT(C18:M18)=6,ROUND(AVERAGE(C18:M18)/0.1,0)*0.1,"--")</f>
        <v>--</v>
      </c>
      <c r="U18" s="31"/>
      <c r="V18" s="40" t="str">
        <f>IF(ISNUMBER(O18),O18,"--")</f>
        <v>--</v>
      </c>
      <c r="W18" s="51"/>
      <c r="X18" s="40" t="str">
        <f>IF(COUNT(T18:V18)=2,ROUND(AVERAGE(T18:V18)/0.5,0)*0.5,"--")</f>
        <v>--</v>
      </c>
      <c r="Y18" s="44"/>
      <c r="Z18" s="62" t="s">
        <v>34</v>
      </c>
      <c r="AA18" s="73"/>
      <c r="AB18" s="6" t="str">
        <f>IF(ISNUMBER(X18),IF(X18-4&lt;0,X18-4,0),"")</f>
        <v/>
      </c>
      <c r="AC18" s="10">
        <f>IF(X18&lt;4,1,0)</f>
        <v>0</v>
      </c>
      <c r="AE18" s="64"/>
    </row>
    <row r="19" spans="1:32" ht="4.5" customHeight="1" thickTop="1" thickBot="1" x14ac:dyDescent="0.3">
      <c r="A19" s="29"/>
      <c r="B19" s="30"/>
      <c r="C19" s="31"/>
      <c r="D19" s="30"/>
      <c r="E19" s="31"/>
      <c r="F19" s="30"/>
      <c r="G19" s="31"/>
      <c r="H19" s="30"/>
      <c r="I19" s="31"/>
      <c r="J19" s="32"/>
      <c r="K19" s="31"/>
      <c r="L19" s="31"/>
      <c r="M19" s="31"/>
      <c r="N19" s="32"/>
      <c r="O19" s="31"/>
      <c r="P19" s="31"/>
      <c r="Q19" s="31"/>
      <c r="R19" s="47"/>
      <c r="S19" s="33"/>
      <c r="T19" s="31"/>
      <c r="U19" s="31"/>
      <c r="V19" s="31"/>
      <c r="W19" s="51"/>
      <c r="X19" s="52"/>
      <c r="Y19" s="44"/>
      <c r="Z19" s="51"/>
      <c r="AA19" s="8"/>
      <c r="AB19" s="6"/>
      <c r="AC19" s="10"/>
    </row>
    <row r="20" spans="1:32" ht="16.5" thickTop="1" thickBot="1" x14ac:dyDescent="0.3">
      <c r="A20" s="37" t="s">
        <v>26</v>
      </c>
      <c r="B20" s="30"/>
      <c r="C20" s="31"/>
      <c r="D20" s="31"/>
      <c r="E20" s="31"/>
      <c r="F20" s="30"/>
      <c r="G20" s="41"/>
      <c r="H20" s="30"/>
      <c r="I20" s="41"/>
      <c r="J20" s="30"/>
      <c r="K20" s="41"/>
      <c r="L20" s="30"/>
      <c r="M20" s="41"/>
      <c r="N20" s="32"/>
      <c r="O20" s="30"/>
      <c r="P20" s="30"/>
      <c r="Q20" s="30"/>
      <c r="R20" s="46"/>
      <c r="S20" s="33"/>
      <c r="T20" s="38" t="str">
        <f>IF(COUNT(G20:M20)=4,ROUND(AVERAGE(G20:M20)/0.1,0)*0.1,"--")</f>
        <v>--</v>
      </c>
      <c r="U20" s="31"/>
      <c r="V20" s="31"/>
      <c r="W20" s="51"/>
      <c r="X20" s="38" t="str">
        <f>IF(ISNUMBER(T20),ROUND(T20/0.5,0)*0.5,"--")</f>
        <v>--</v>
      </c>
      <c r="Y20" s="44"/>
      <c r="Z20" s="62" t="s">
        <v>34</v>
      </c>
      <c r="AA20" s="24"/>
      <c r="AB20" s="6" t="str">
        <f>IF(ISNUMBER(X20),IF(X20-4&lt;0,X20-4,0),"")</f>
        <v/>
      </c>
      <c r="AC20" s="10">
        <f>IF(X20&lt;4,1,0)</f>
        <v>0</v>
      </c>
      <c r="AE20" s="64"/>
      <c r="AF20" s="1"/>
    </row>
    <row r="21" spans="1:32" ht="4.9000000000000004" customHeight="1" thickTop="1" thickBot="1" x14ac:dyDescent="0.3">
      <c r="A21" s="29"/>
      <c r="B21" s="30"/>
      <c r="C21" s="31"/>
      <c r="D21" s="30"/>
      <c r="E21" s="31"/>
      <c r="F21" s="30"/>
      <c r="G21" s="31"/>
      <c r="H21" s="30"/>
      <c r="I21" s="31"/>
      <c r="J21" s="32"/>
      <c r="K21" s="31"/>
      <c r="L21" s="31"/>
      <c r="M21" s="31"/>
      <c r="N21" s="32"/>
      <c r="O21" s="31"/>
      <c r="P21" s="31"/>
      <c r="Q21" s="31"/>
      <c r="R21" s="46"/>
      <c r="S21" s="33"/>
      <c r="T21" s="31"/>
      <c r="U21" s="31"/>
      <c r="V21" s="31"/>
      <c r="W21" s="51"/>
      <c r="X21" s="52"/>
      <c r="Y21" s="44"/>
      <c r="Z21" s="51"/>
      <c r="AA21" s="24"/>
      <c r="AB21" s="5"/>
      <c r="AC21" s="5"/>
      <c r="AF21" s="1"/>
    </row>
    <row r="22" spans="1:32" ht="16.5" thickTop="1" thickBot="1" x14ac:dyDescent="0.3">
      <c r="A22" s="39" t="s">
        <v>27</v>
      </c>
      <c r="B22" s="30"/>
      <c r="C22" s="42"/>
      <c r="D22" s="31"/>
      <c r="E22" s="42"/>
      <c r="F22" s="30"/>
      <c r="G22" s="31"/>
      <c r="H22" s="30"/>
      <c r="I22" s="31"/>
      <c r="J22" s="32"/>
      <c r="N22" s="32"/>
      <c r="O22" s="31"/>
      <c r="P22" s="31"/>
      <c r="Q22" s="31"/>
      <c r="R22" s="46"/>
      <c r="S22" s="33"/>
      <c r="T22" s="40" t="str">
        <f>IF(COUNT(C22:E22)=2,ROUND(AVERAGE(C22:E22)/0.1,0)*0.1,"--")</f>
        <v>--</v>
      </c>
      <c r="U22" s="31"/>
      <c r="V22" s="31"/>
      <c r="W22" s="51"/>
      <c r="X22" s="40" t="str">
        <f>IF(ISNUMBER(T22),ROUND(T22/0.5,0)*0.5,"--")</f>
        <v>--</v>
      </c>
      <c r="Y22" s="44"/>
      <c r="Z22" s="62" t="s">
        <v>34</v>
      </c>
      <c r="AA22" s="24"/>
      <c r="AB22" s="6" t="str">
        <f>IF(ISNUMBER(X22),IF(X22-4&lt;0,X22-4,0),"")</f>
        <v/>
      </c>
      <c r="AC22" s="10">
        <f>IF(X22&lt;4,1,0)</f>
        <v>0</v>
      </c>
      <c r="AE22" s="64"/>
      <c r="AF22" s="1"/>
    </row>
    <row r="23" spans="1:32" ht="4.9000000000000004" customHeight="1" thickTop="1" thickBot="1" x14ac:dyDescent="0.3">
      <c r="A23" s="29"/>
      <c r="B23" s="30"/>
      <c r="C23" s="31"/>
      <c r="D23" s="30"/>
      <c r="E23" s="31"/>
      <c r="F23" s="30"/>
      <c r="G23" s="31"/>
      <c r="H23" s="30"/>
      <c r="I23" s="31"/>
      <c r="J23" s="32"/>
      <c r="K23" s="31"/>
      <c r="L23" s="31"/>
      <c r="M23" s="31"/>
      <c r="N23" s="32"/>
      <c r="O23" s="31"/>
      <c r="P23" s="31"/>
      <c r="Q23" s="31"/>
      <c r="R23" s="46"/>
      <c r="S23" s="33"/>
      <c r="T23" s="31"/>
      <c r="U23" s="31"/>
      <c r="V23" s="31"/>
      <c r="W23" s="51"/>
      <c r="X23" s="52"/>
      <c r="Y23" s="44"/>
      <c r="Z23" s="51"/>
      <c r="AA23" s="24"/>
      <c r="AB23" s="5"/>
      <c r="AC23" s="5"/>
      <c r="AE23" s="64"/>
    </row>
    <row r="24" spans="1:32" ht="16.5" thickTop="1" thickBot="1" x14ac:dyDescent="0.3">
      <c r="A24" s="37" t="s">
        <v>30</v>
      </c>
      <c r="B24" s="30"/>
      <c r="C24" s="31"/>
      <c r="D24" s="30"/>
      <c r="E24" s="31"/>
      <c r="F24" s="30"/>
      <c r="I24" s="41"/>
      <c r="J24" s="30"/>
      <c r="K24" s="41"/>
      <c r="L24" s="31"/>
      <c r="M24" s="31"/>
      <c r="N24" s="32"/>
      <c r="O24" s="31"/>
      <c r="P24" s="31"/>
      <c r="Q24" s="31"/>
      <c r="R24" s="46"/>
      <c r="S24" s="33"/>
      <c r="T24" s="38" t="str">
        <f>IF(COUNT(I24:K24)=2,ROUND(AVERAGE(I24:K24)/0.1,0)*0.1,"--")</f>
        <v>--</v>
      </c>
      <c r="U24" s="31"/>
      <c r="V24" s="31"/>
      <c r="W24" s="51"/>
      <c r="X24" s="52"/>
      <c r="Y24" s="44"/>
      <c r="Z24" s="51"/>
      <c r="AA24" s="24"/>
      <c r="AB24" s="5"/>
      <c r="AC24" s="5"/>
      <c r="AE24" s="64"/>
    </row>
    <row r="25" spans="1:32" ht="4.9000000000000004" customHeight="1" thickTop="1" thickBot="1" x14ac:dyDescent="0.3">
      <c r="A25" s="29"/>
      <c r="B25" s="30"/>
      <c r="C25" s="31"/>
      <c r="D25" s="30"/>
      <c r="E25" s="31"/>
      <c r="F25" s="30"/>
      <c r="G25" s="31"/>
      <c r="H25" s="30"/>
      <c r="I25" s="31"/>
      <c r="J25" s="32"/>
      <c r="K25" s="31"/>
      <c r="L25" s="31"/>
      <c r="M25" s="31"/>
      <c r="N25" s="32"/>
      <c r="O25" s="31"/>
      <c r="P25" s="31"/>
      <c r="Q25" s="31"/>
      <c r="R25" s="46"/>
      <c r="S25" s="33"/>
      <c r="T25" s="31"/>
      <c r="U25" s="31"/>
      <c r="V25" s="31"/>
      <c r="W25" s="51"/>
      <c r="X25" s="52"/>
      <c r="Y25" s="44"/>
      <c r="Z25" s="51"/>
      <c r="AA25" s="24"/>
      <c r="AB25" s="5"/>
      <c r="AC25" s="5"/>
    </row>
    <row r="26" spans="1:32" ht="16.5" thickTop="1" thickBot="1" x14ac:dyDescent="0.3">
      <c r="A26" s="37" t="s">
        <v>31</v>
      </c>
      <c r="B26" s="30"/>
      <c r="C26" s="31"/>
      <c r="D26" s="30"/>
      <c r="E26" s="31"/>
      <c r="F26" s="30"/>
      <c r="G26" s="31"/>
      <c r="H26" s="30"/>
      <c r="I26" s="31"/>
      <c r="J26" s="32"/>
      <c r="K26" s="31"/>
      <c r="L26" s="31"/>
      <c r="M26" s="41"/>
      <c r="N26" s="32"/>
      <c r="O26" s="31"/>
      <c r="P26" s="31"/>
      <c r="Q26" s="31"/>
      <c r="R26" s="46"/>
      <c r="S26" s="33"/>
      <c r="T26" s="31"/>
      <c r="U26" s="31"/>
      <c r="V26" s="38" t="str">
        <f>IF(ISNUMBER(M26),M26,"--")</f>
        <v>--</v>
      </c>
      <c r="W26" s="51"/>
      <c r="X26" s="38" t="str">
        <f>IF(COUNT(T24:V26)=2,ROUND(AVERAGE(T24:V26)/0.5,0)*0.5,"--")</f>
        <v>--</v>
      </c>
      <c r="Y26" s="44"/>
      <c r="Z26" s="62" t="s">
        <v>34</v>
      </c>
      <c r="AA26" s="8"/>
      <c r="AB26" s="6" t="str">
        <f>IF(ISNUMBER(X26),IF(X26-4&lt;0,X26-4,0),"")</f>
        <v/>
      </c>
      <c r="AC26" s="10">
        <f>IF(X26&lt;4,1,0)</f>
        <v>0</v>
      </c>
    </row>
    <row r="27" spans="1:32" ht="4.9000000000000004" customHeight="1" thickTop="1" x14ac:dyDescent="0.25">
      <c r="A27" s="29"/>
      <c r="B27" s="30"/>
      <c r="C27" s="31"/>
      <c r="D27" s="30"/>
      <c r="E27" s="31"/>
      <c r="F27" s="30"/>
      <c r="G27" s="31"/>
      <c r="H27" s="30"/>
      <c r="I27" s="31"/>
      <c r="J27" s="32"/>
      <c r="K27" s="31"/>
      <c r="L27" s="31"/>
      <c r="M27" s="31"/>
      <c r="N27" s="32"/>
      <c r="O27" s="31"/>
      <c r="P27" s="31"/>
      <c r="Q27" s="31"/>
      <c r="R27" s="47"/>
      <c r="S27" s="33"/>
      <c r="T27" s="31"/>
      <c r="U27" s="31"/>
      <c r="V27" s="31"/>
      <c r="W27" s="51"/>
      <c r="X27" s="52"/>
      <c r="Y27" s="44"/>
      <c r="Z27" s="51"/>
      <c r="AA27" s="8"/>
      <c r="AB27" s="6"/>
      <c r="AC27" s="10"/>
    </row>
    <row r="28" spans="1:32" ht="5.0999999999999996" customHeight="1" x14ac:dyDescent="0.25">
      <c r="A28" s="29"/>
      <c r="B28" s="30"/>
      <c r="C28" s="31"/>
      <c r="D28" s="30"/>
      <c r="E28" s="31"/>
      <c r="F28" s="30"/>
      <c r="G28" s="31"/>
      <c r="H28" s="30"/>
      <c r="I28" s="31"/>
      <c r="J28" s="32"/>
      <c r="K28" s="31"/>
      <c r="L28" s="31"/>
      <c r="M28" s="31"/>
      <c r="N28" s="32"/>
      <c r="O28" s="31"/>
      <c r="P28" s="31"/>
      <c r="Q28" s="31"/>
      <c r="R28" s="46"/>
      <c r="S28" s="33"/>
      <c r="T28" s="31"/>
      <c r="U28" s="31"/>
      <c r="V28" s="31"/>
      <c r="W28" s="51"/>
      <c r="X28" s="52"/>
      <c r="Y28" s="44"/>
      <c r="Z28" s="62"/>
      <c r="AA28" s="3"/>
      <c r="AB28" s="5"/>
      <c r="AC28" s="5"/>
    </row>
    <row r="29" spans="1:32" ht="4.9000000000000004" customHeight="1" x14ac:dyDescent="0.25">
      <c r="A29" s="29"/>
      <c r="B29" s="30"/>
      <c r="C29" s="31"/>
      <c r="D29" s="30"/>
      <c r="E29" s="31"/>
      <c r="F29" s="30"/>
      <c r="G29" s="31"/>
      <c r="H29" s="30"/>
      <c r="I29" s="31"/>
      <c r="J29" s="32"/>
      <c r="K29" s="31"/>
      <c r="L29" s="31"/>
      <c r="M29" s="31"/>
      <c r="N29" s="32"/>
      <c r="O29" s="31"/>
      <c r="P29" s="31"/>
      <c r="Q29" s="31"/>
      <c r="R29" s="46"/>
      <c r="S29" s="33"/>
      <c r="T29" s="31"/>
      <c r="U29" s="31"/>
      <c r="V29" s="31"/>
      <c r="W29" s="51"/>
      <c r="X29" s="52"/>
      <c r="Y29" s="44"/>
      <c r="Z29" s="51"/>
      <c r="AA29" s="24"/>
      <c r="AB29" s="6"/>
      <c r="AC29" s="10"/>
    </row>
    <row r="30" spans="1:32" ht="5.0999999999999996" customHeight="1" x14ac:dyDescent="0.25">
      <c r="A30" s="28"/>
      <c r="B30" s="30"/>
      <c r="C30" s="31"/>
      <c r="D30" s="30"/>
      <c r="E30" s="31"/>
      <c r="F30" s="30"/>
      <c r="G30" s="31"/>
      <c r="H30" s="30"/>
      <c r="I30" s="31"/>
      <c r="J30" s="32"/>
      <c r="K30" s="31"/>
      <c r="L30" s="31"/>
      <c r="M30" s="31"/>
      <c r="N30" s="32"/>
      <c r="O30" s="31"/>
      <c r="P30" s="31"/>
      <c r="Q30" s="31"/>
      <c r="R30" s="46"/>
      <c r="S30" s="44"/>
      <c r="T30" s="52"/>
      <c r="U30" s="52"/>
      <c r="V30" s="52"/>
      <c r="W30" s="51"/>
      <c r="X30" s="52"/>
      <c r="Y30" s="44"/>
      <c r="Z30" s="51"/>
      <c r="AA30" s="3"/>
      <c r="AB30" s="5"/>
      <c r="AC30" s="5"/>
    </row>
    <row r="31" spans="1:32" ht="15" customHeight="1" x14ac:dyDescent="0.25">
      <c r="A31" s="69"/>
      <c r="B31" s="70"/>
      <c r="C31" s="70"/>
      <c r="D31" s="70"/>
      <c r="E31" s="70"/>
      <c r="F31" s="70"/>
      <c r="G31" s="70"/>
      <c r="H31" s="70"/>
      <c r="I31" s="70"/>
      <c r="J31" s="70"/>
      <c r="K31" s="70"/>
      <c r="L31" s="70"/>
      <c r="M31" s="70"/>
      <c r="N31" s="70"/>
      <c r="O31" s="70"/>
      <c r="P31" s="70"/>
      <c r="Q31" s="35"/>
      <c r="R31" s="33"/>
      <c r="S31" s="44"/>
      <c r="T31" s="54"/>
      <c r="U31" s="54"/>
      <c r="V31" s="55" t="s">
        <v>21</v>
      </c>
      <c r="W31" s="51"/>
      <c r="X31" s="34" t="str">
        <f>IF(COUNT(X8:X29)=9,ROUND(AVERAGE(X8:X29),1),"--")</f>
        <v>--</v>
      </c>
      <c r="Y31" s="44"/>
      <c r="Z31" s="51"/>
      <c r="AA31" s="3"/>
      <c r="AB31" s="5" t="b">
        <f>X31&gt;=4</f>
        <v>1</v>
      </c>
      <c r="AC31" s="11"/>
    </row>
    <row r="32" spans="1:32" ht="4.9000000000000004" customHeight="1" x14ac:dyDescent="0.25">
      <c r="A32" s="70"/>
      <c r="B32" s="70"/>
      <c r="C32" s="70"/>
      <c r="D32" s="70"/>
      <c r="E32" s="70"/>
      <c r="F32" s="70"/>
      <c r="G32" s="70"/>
      <c r="H32" s="70"/>
      <c r="I32" s="70"/>
      <c r="J32" s="70"/>
      <c r="K32" s="70"/>
      <c r="L32" s="70"/>
      <c r="M32" s="70"/>
      <c r="N32" s="70"/>
      <c r="O32" s="70"/>
      <c r="P32" s="70"/>
      <c r="Q32" s="35"/>
      <c r="R32" s="46"/>
      <c r="S32" s="56"/>
      <c r="T32" s="56"/>
      <c r="U32" s="56"/>
      <c r="V32" s="57"/>
      <c r="W32" s="51"/>
      <c r="X32" s="43"/>
      <c r="Y32" s="44"/>
      <c r="Z32" s="51"/>
      <c r="AA32" s="3"/>
      <c r="AB32" s="5"/>
      <c r="AC32" s="5"/>
    </row>
    <row r="33" spans="1:30" ht="15" x14ac:dyDescent="0.25">
      <c r="A33" s="70"/>
      <c r="B33" s="70"/>
      <c r="C33" s="70"/>
      <c r="D33" s="70"/>
      <c r="E33" s="70"/>
      <c r="F33" s="70"/>
      <c r="G33" s="70"/>
      <c r="H33" s="70"/>
      <c r="I33" s="70"/>
      <c r="J33" s="70"/>
      <c r="K33" s="70"/>
      <c r="L33" s="70"/>
      <c r="M33" s="70"/>
      <c r="N33" s="70"/>
      <c r="O33" s="70"/>
      <c r="P33" s="70"/>
      <c r="Q33" s="33"/>
      <c r="R33" s="33"/>
      <c r="S33" s="44"/>
      <c r="T33" s="54"/>
      <c r="U33" s="54"/>
      <c r="V33" s="55" t="s">
        <v>22</v>
      </c>
      <c r="W33" s="51"/>
      <c r="X33" s="34" t="str">
        <f>IF(ISNUMBER(X31),AA33,"--")</f>
        <v>--</v>
      </c>
      <c r="Y33" s="44"/>
      <c r="Z33" s="51"/>
      <c r="AA33" s="3">
        <f>ABS(SUM(AB8:AB29))</f>
        <v>0</v>
      </c>
      <c r="AB33" s="5" t="b">
        <f>AA33&lt;=2</f>
        <v>1</v>
      </c>
      <c r="AC33" s="11"/>
    </row>
    <row r="34" spans="1:30" ht="4.9000000000000004" customHeight="1" x14ac:dyDescent="0.25">
      <c r="A34" s="70"/>
      <c r="B34" s="70"/>
      <c r="C34" s="70"/>
      <c r="D34" s="70"/>
      <c r="E34" s="70"/>
      <c r="F34" s="70"/>
      <c r="G34" s="70"/>
      <c r="H34" s="70"/>
      <c r="I34" s="70"/>
      <c r="J34" s="70"/>
      <c r="K34" s="70"/>
      <c r="L34" s="70"/>
      <c r="M34" s="70"/>
      <c r="N34" s="70"/>
      <c r="O34" s="70"/>
      <c r="P34" s="70"/>
      <c r="Q34" s="35"/>
      <c r="R34" s="46"/>
      <c r="S34" s="56"/>
      <c r="T34" s="56"/>
      <c r="U34" s="56"/>
      <c r="V34" s="57"/>
      <c r="W34" s="51"/>
      <c r="X34" s="43"/>
      <c r="Y34" s="44"/>
      <c r="Z34" s="51"/>
      <c r="AA34" s="3"/>
      <c r="AB34" s="5"/>
      <c r="AC34" s="5"/>
    </row>
    <row r="35" spans="1:30" ht="15" x14ac:dyDescent="0.25">
      <c r="A35" s="70"/>
      <c r="B35" s="70"/>
      <c r="C35" s="70"/>
      <c r="D35" s="70"/>
      <c r="E35" s="70"/>
      <c r="F35" s="70"/>
      <c r="G35" s="70"/>
      <c r="H35" s="70"/>
      <c r="I35" s="70"/>
      <c r="J35" s="70"/>
      <c r="K35" s="70"/>
      <c r="L35" s="70"/>
      <c r="M35" s="70"/>
      <c r="N35" s="70"/>
      <c r="O35" s="70"/>
      <c r="P35" s="70"/>
      <c r="Q35" s="35"/>
      <c r="R35" s="33"/>
      <c r="S35" s="44"/>
      <c r="T35" s="54"/>
      <c r="U35" s="54"/>
      <c r="V35" s="55" t="s">
        <v>25</v>
      </c>
      <c r="W35" s="51"/>
      <c r="X35" s="34" t="str">
        <f>IF(ISNUMBER(X33),AA35,"--")</f>
        <v>--</v>
      </c>
      <c r="Y35" s="44"/>
      <c r="Z35" s="51"/>
      <c r="AA35" s="21">
        <f>SUM(AC8:AC29)</f>
        <v>0</v>
      </c>
      <c r="AB35" s="5" t="b">
        <f>AA35&lt;=2</f>
        <v>1</v>
      </c>
      <c r="AC35" s="11"/>
    </row>
    <row r="36" spans="1:30" ht="5.0999999999999996" customHeight="1" x14ac:dyDescent="0.25">
      <c r="A36" s="28"/>
      <c r="B36" s="30"/>
      <c r="C36" s="31"/>
      <c r="D36" s="30"/>
      <c r="E36" s="31"/>
      <c r="F36" s="30"/>
      <c r="G36" s="31"/>
      <c r="H36" s="30"/>
      <c r="I36" s="31"/>
      <c r="J36" s="32"/>
      <c r="K36" s="31"/>
      <c r="L36" s="31"/>
      <c r="M36" s="31"/>
      <c r="N36" s="32"/>
      <c r="O36" s="31"/>
      <c r="P36" s="31"/>
      <c r="Q36" s="31"/>
      <c r="R36" s="33"/>
      <c r="S36" s="44"/>
      <c r="T36" s="52"/>
      <c r="U36" s="52"/>
      <c r="V36" s="52"/>
      <c r="W36" s="51"/>
      <c r="X36" s="52"/>
      <c r="Y36" s="43"/>
      <c r="Z36" s="51"/>
      <c r="AA36" s="3"/>
      <c r="AB36" s="11"/>
      <c r="AC36" s="11"/>
      <c r="AD36" s="1"/>
    </row>
    <row r="37" spans="1:30" ht="42.75" customHeight="1" x14ac:dyDescent="0.25">
      <c r="A37" s="80" t="s">
        <v>32</v>
      </c>
      <c r="B37" s="80"/>
      <c r="C37" s="80"/>
      <c r="D37" s="80"/>
      <c r="E37" s="80"/>
      <c r="F37" s="80"/>
      <c r="G37" s="80"/>
      <c r="H37" s="80"/>
      <c r="I37" s="80"/>
      <c r="J37" s="80"/>
      <c r="K37" s="80"/>
      <c r="L37" s="80"/>
      <c r="M37" s="80"/>
      <c r="N37" s="80"/>
      <c r="O37" s="33"/>
      <c r="P37" s="36"/>
      <c r="Q37" s="36"/>
      <c r="R37" s="30"/>
      <c r="S37" s="44"/>
      <c r="T37" s="68" t="str">
        <f>IF(ISNUMBER(X31),IF(AND(AB31,AB33,AB35),"BM bestanden","BM nicht bestanden"),"unvollständige Angaben")</f>
        <v>unvollständige Angaben</v>
      </c>
      <c r="U37" s="68"/>
      <c r="V37" s="68"/>
      <c r="W37" s="68"/>
      <c r="X37" s="68"/>
      <c r="Y37" s="43"/>
      <c r="Z37" s="51"/>
      <c r="AA37" s="20"/>
      <c r="AB37" s="12"/>
      <c r="AC37" s="13"/>
      <c r="AD37" s="1"/>
    </row>
    <row r="38" spans="1:30" ht="5.0999999999999996" customHeight="1" x14ac:dyDescent="0.25">
      <c r="A38" s="28"/>
      <c r="B38" s="33"/>
      <c r="C38" s="33"/>
      <c r="D38" s="33"/>
      <c r="E38" s="33"/>
      <c r="F38" s="33"/>
      <c r="G38" s="33"/>
      <c r="H38" s="33"/>
      <c r="I38" s="33"/>
      <c r="J38" s="33"/>
      <c r="K38" s="33"/>
      <c r="L38" s="33"/>
      <c r="M38" s="33"/>
      <c r="N38" s="33"/>
      <c r="O38" s="33"/>
      <c r="P38" s="33"/>
      <c r="Q38" s="33"/>
      <c r="R38" s="46"/>
      <c r="S38" s="44"/>
      <c r="T38" s="44"/>
      <c r="U38" s="44"/>
      <c r="V38" s="44"/>
      <c r="W38" s="44"/>
      <c r="X38" s="44"/>
      <c r="Y38" s="44"/>
      <c r="Z38" s="63"/>
    </row>
    <row r="39" spans="1:30" ht="15" x14ac:dyDescent="0.2">
      <c r="A39" s="58" t="s">
        <v>36</v>
      </c>
      <c r="K39" s="59" t="s">
        <v>33</v>
      </c>
    </row>
    <row r="40" spans="1:30" hidden="1" x14ac:dyDescent="0.25"/>
    <row r="41" spans="1:30" hidden="1" x14ac:dyDescent="0.25">
      <c r="A41" s="22">
        <v>1</v>
      </c>
      <c r="C41" s="2">
        <v>1</v>
      </c>
    </row>
    <row r="42" spans="1:30" hidden="1" x14ac:dyDescent="0.25">
      <c r="A42" s="22">
        <v>1.5</v>
      </c>
      <c r="C42" s="2">
        <v>1.1000000000000001</v>
      </c>
    </row>
    <row r="43" spans="1:30" hidden="1" x14ac:dyDescent="0.25">
      <c r="A43" s="22">
        <v>2</v>
      </c>
      <c r="C43" s="2">
        <v>1.2</v>
      </c>
    </row>
    <row r="44" spans="1:30" hidden="1" x14ac:dyDescent="0.25">
      <c r="A44" s="22">
        <v>2.5</v>
      </c>
      <c r="C44" s="2">
        <v>1.3</v>
      </c>
    </row>
    <row r="45" spans="1:30" hidden="1" x14ac:dyDescent="0.25">
      <c r="A45" s="22">
        <v>3</v>
      </c>
      <c r="C45" s="2">
        <v>1.4</v>
      </c>
    </row>
    <row r="46" spans="1:30" hidden="1" x14ac:dyDescent="0.25">
      <c r="A46" s="22">
        <v>3.5</v>
      </c>
      <c r="C46" s="2">
        <v>1.5</v>
      </c>
    </row>
    <row r="47" spans="1:30" hidden="1" x14ac:dyDescent="0.25">
      <c r="A47" s="22">
        <v>4</v>
      </c>
      <c r="C47" s="2">
        <v>1.6</v>
      </c>
    </row>
    <row r="48" spans="1:30" hidden="1" x14ac:dyDescent="0.25">
      <c r="A48" s="22">
        <v>4.5</v>
      </c>
      <c r="C48" s="2">
        <v>1.7</v>
      </c>
    </row>
    <row r="49" spans="1:3" hidden="1" x14ac:dyDescent="0.25">
      <c r="A49" s="22">
        <v>5</v>
      </c>
      <c r="C49" s="2">
        <v>1.8</v>
      </c>
    </row>
    <row r="50" spans="1:3" hidden="1" x14ac:dyDescent="0.25">
      <c r="A50" s="22">
        <v>5.5</v>
      </c>
      <c r="C50" s="2">
        <v>1.9</v>
      </c>
    </row>
    <row r="51" spans="1:3" hidden="1" x14ac:dyDescent="0.25">
      <c r="A51" s="22">
        <v>6</v>
      </c>
      <c r="C51" s="2">
        <v>2</v>
      </c>
    </row>
    <row r="52" spans="1:3" hidden="1" x14ac:dyDescent="0.25">
      <c r="C52" s="2">
        <v>2.1</v>
      </c>
    </row>
    <row r="53" spans="1:3" hidden="1" x14ac:dyDescent="0.25">
      <c r="C53" s="2">
        <v>2.2000000000000002</v>
      </c>
    </row>
    <row r="54" spans="1:3" hidden="1" x14ac:dyDescent="0.25">
      <c r="C54" s="2">
        <v>2.2999999999999998</v>
      </c>
    </row>
    <row r="55" spans="1:3" hidden="1" x14ac:dyDescent="0.25">
      <c r="C55" s="2">
        <v>2.4</v>
      </c>
    </row>
    <row r="56" spans="1:3" hidden="1" x14ac:dyDescent="0.25">
      <c r="C56" s="2">
        <v>2.5</v>
      </c>
    </row>
    <row r="57" spans="1:3" hidden="1" x14ac:dyDescent="0.25">
      <c r="C57" s="2">
        <v>2.6</v>
      </c>
    </row>
    <row r="58" spans="1:3" hidden="1" x14ac:dyDescent="0.25">
      <c r="C58" s="2">
        <v>2.7</v>
      </c>
    </row>
    <row r="59" spans="1:3" hidden="1" x14ac:dyDescent="0.25">
      <c r="C59" s="2">
        <v>2.8</v>
      </c>
    </row>
    <row r="60" spans="1:3" hidden="1" x14ac:dyDescent="0.25">
      <c r="C60" s="2">
        <v>2.9</v>
      </c>
    </row>
    <row r="61" spans="1:3" hidden="1" x14ac:dyDescent="0.25">
      <c r="C61" s="2">
        <v>3</v>
      </c>
    </row>
    <row r="62" spans="1:3" hidden="1" x14ac:dyDescent="0.25">
      <c r="C62" s="2">
        <v>3.1</v>
      </c>
    </row>
    <row r="63" spans="1:3" hidden="1" x14ac:dyDescent="0.25">
      <c r="C63" s="2">
        <v>3.2</v>
      </c>
    </row>
    <row r="64" spans="1:3" hidden="1" x14ac:dyDescent="0.25">
      <c r="C64" s="2">
        <v>3.3</v>
      </c>
    </row>
    <row r="65" spans="3:3" hidden="1" x14ac:dyDescent="0.25">
      <c r="C65" s="2">
        <v>3.4</v>
      </c>
    </row>
    <row r="66" spans="3:3" hidden="1" x14ac:dyDescent="0.25">
      <c r="C66" s="2">
        <v>3.5</v>
      </c>
    </row>
    <row r="67" spans="3:3" hidden="1" x14ac:dyDescent="0.25">
      <c r="C67" s="2">
        <v>3.6</v>
      </c>
    </row>
    <row r="68" spans="3:3" hidden="1" x14ac:dyDescent="0.25">
      <c r="C68" s="2">
        <v>3.7</v>
      </c>
    </row>
    <row r="69" spans="3:3" hidden="1" x14ac:dyDescent="0.25">
      <c r="C69" s="2">
        <v>3.8</v>
      </c>
    </row>
    <row r="70" spans="3:3" hidden="1" x14ac:dyDescent="0.25">
      <c r="C70" s="2">
        <v>3.9</v>
      </c>
    </row>
    <row r="71" spans="3:3" hidden="1" x14ac:dyDescent="0.25">
      <c r="C71" s="2">
        <v>4</v>
      </c>
    </row>
    <row r="72" spans="3:3" hidden="1" x14ac:dyDescent="0.25">
      <c r="C72" s="2">
        <v>4.0999999999999996</v>
      </c>
    </row>
    <row r="73" spans="3:3" hidden="1" x14ac:dyDescent="0.25">
      <c r="C73" s="2">
        <v>4.2</v>
      </c>
    </row>
    <row r="74" spans="3:3" hidden="1" x14ac:dyDescent="0.25">
      <c r="C74" s="2">
        <v>4.3</v>
      </c>
    </row>
    <row r="75" spans="3:3" hidden="1" x14ac:dyDescent="0.25">
      <c r="C75" s="2">
        <v>4.4000000000000004</v>
      </c>
    </row>
    <row r="76" spans="3:3" hidden="1" x14ac:dyDescent="0.25">
      <c r="C76" s="2">
        <v>4.5</v>
      </c>
    </row>
    <row r="77" spans="3:3" hidden="1" x14ac:dyDescent="0.25">
      <c r="C77" s="2">
        <v>4.5999999999999996</v>
      </c>
    </row>
    <row r="78" spans="3:3" hidden="1" x14ac:dyDescent="0.25">
      <c r="C78" s="2">
        <v>4.7</v>
      </c>
    </row>
    <row r="79" spans="3:3" hidden="1" x14ac:dyDescent="0.25">
      <c r="C79" s="2">
        <v>4.7999999999999901</v>
      </c>
    </row>
    <row r="80" spans="3:3" hidden="1" x14ac:dyDescent="0.25">
      <c r="C80" s="2">
        <v>4.8999999999999897</v>
      </c>
    </row>
    <row r="81" spans="3:3" hidden="1" x14ac:dyDescent="0.25">
      <c r="C81" s="2">
        <v>5</v>
      </c>
    </row>
    <row r="82" spans="3:3" hidden="1" x14ac:dyDescent="0.25">
      <c r="C82" s="2">
        <v>5.0999999999999899</v>
      </c>
    </row>
    <row r="83" spans="3:3" hidden="1" x14ac:dyDescent="0.25">
      <c r="C83" s="2">
        <v>5.1999999999999904</v>
      </c>
    </row>
    <row r="84" spans="3:3" hidden="1" x14ac:dyDescent="0.25">
      <c r="C84" s="2">
        <v>5.2999999999999901</v>
      </c>
    </row>
    <row r="85" spans="3:3" hidden="1" x14ac:dyDescent="0.25">
      <c r="C85" s="2">
        <v>5.3999999999999897</v>
      </c>
    </row>
    <row r="86" spans="3:3" hidden="1" x14ac:dyDescent="0.25">
      <c r="C86" s="2">
        <v>5.4999999999999902</v>
      </c>
    </row>
    <row r="87" spans="3:3" hidden="1" x14ac:dyDescent="0.25">
      <c r="C87" s="2">
        <v>5.5999999999999899</v>
      </c>
    </row>
    <row r="88" spans="3:3" hidden="1" x14ac:dyDescent="0.25">
      <c r="C88" s="2">
        <v>5.6999999999999904</v>
      </c>
    </row>
    <row r="89" spans="3:3" hidden="1" x14ac:dyDescent="0.25">
      <c r="C89" s="2">
        <v>5.7999999999999901</v>
      </c>
    </row>
    <row r="90" spans="3:3" hidden="1" x14ac:dyDescent="0.25">
      <c r="C90" s="2">
        <v>5.8999999999999897</v>
      </c>
    </row>
    <row r="91" spans="3:3" hidden="1" x14ac:dyDescent="0.25">
      <c r="C91" s="2">
        <v>5.9999999999999902</v>
      </c>
    </row>
    <row r="92" spans="3:3" hidden="1" x14ac:dyDescent="0.25"/>
  </sheetData>
  <sheetProtection sheet="1" selectLockedCells="1"/>
  <mergeCells count="18">
    <mergeCell ref="T37:X37"/>
    <mergeCell ref="A31:P35"/>
    <mergeCell ref="AA5:AC5"/>
    <mergeCell ref="AA16:AA18"/>
    <mergeCell ref="O16:Q16"/>
    <mergeCell ref="O18:Q18"/>
    <mergeCell ref="O14:Q14"/>
    <mergeCell ref="O10:Q10"/>
    <mergeCell ref="O8:Q8"/>
    <mergeCell ref="O12:Q12"/>
    <mergeCell ref="A37:N37"/>
    <mergeCell ref="T2:X2"/>
    <mergeCell ref="T5:V5"/>
    <mergeCell ref="O5:Q5"/>
    <mergeCell ref="A2:Q2"/>
    <mergeCell ref="C5:E5"/>
    <mergeCell ref="G5:I5"/>
    <mergeCell ref="K5:M5"/>
  </mergeCells>
  <conditionalFormatting sqref="R8:R13 R15:R19 R27">
    <cfRule type="cellIs" dxfId="8" priority="45" operator="lessThan">
      <formula>0</formula>
    </cfRule>
  </conditionalFormatting>
  <conditionalFormatting sqref="T37:X37">
    <cfRule type="containsText" dxfId="7" priority="28" operator="containsText" text="nicht bestanden">
      <formula>NOT(ISERROR(SEARCH("nicht bestanden",T37)))</formula>
    </cfRule>
    <cfRule type="containsText" dxfId="6" priority="29" operator="containsText" text="bestanden">
      <formula>NOT(ISERROR(SEARCH("bestanden",T37)))</formula>
    </cfRule>
  </conditionalFormatting>
  <conditionalFormatting sqref="X31 X33 X35">
    <cfRule type="expression" dxfId="5" priority="56">
      <formula>AND(ISNUMBER($X31),NOT($AB31))</formula>
    </cfRule>
    <cfRule type="expression" dxfId="4" priority="57">
      <formula>AND(ISNUMBER($X31),$AB31)</formula>
    </cfRule>
  </conditionalFormatting>
  <conditionalFormatting sqref="AB24">
    <cfRule type="cellIs" dxfId="3" priority="15" operator="lessThan">
      <formula>0</formula>
    </cfRule>
  </conditionalFormatting>
  <conditionalFormatting sqref="AB8:AC20">
    <cfRule type="cellIs" dxfId="2" priority="1" operator="lessThan">
      <formula>0</formula>
    </cfRule>
  </conditionalFormatting>
  <conditionalFormatting sqref="AB22:AC22">
    <cfRule type="cellIs" dxfId="1" priority="3" operator="lessThan">
      <formula>0</formula>
    </cfRule>
  </conditionalFormatting>
  <conditionalFormatting sqref="AB26:AC27">
    <cfRule type="cellIs" dxfId="0" priority="9" operator="lessThan">
      <formula>0</formula>
    </cfRule>
  </conditionalFormatting>
  <dataValidations count="2">
    <dataValidation type="list" allowBlank="1" showInputMessage="1" showErrorMessage="1" errorTitle="Ungültige Note" error="Es können nur ganze oder halbe Noten von 1.0 bis 6.0 eingegeben werden." sqref="C12 C16 C22 C10 E10 M26 O18:Q18 G12 C18 E16 G16 M16 G10 K14 K24 I24 E18 M12 E12 M10 C14 K20 E14 G14 I14 M14 I16 G18 G20 I18 C8 E8 G8 I8 K8 M8 M20 I20 E22 K16 O14:Q14 K18 M18 O16:Q16 I10 K10 I12 K12" xr:uid="{00000000-0002-0000-0000-000000000000}">
      <formula1>Notenwerte</formula1>
    </dataValidation>
    <dataValidation type="list" allowBlank="1" showInputMessage="1" showErrorMessage="1" errorTitle="Ungültige Note" error="Es können nur ganze oder halbe Noten von 1.0 bis 6.0 eingegeben werden." sqref="O8:Q8 O10:Q10 O12:Q12" xr:uid="{A7C0811F-0503-44D8-97C8-A918E5C8FC7D}">
      <formula1>Notenwerte_0.1</formula1>
    </dataValidation>
  </dataValidations>
  <printOptions horizontalCentered="1"/>
  <pageMargins left="0.39370078740157483" right="0.39370078740157483" top="1.1811023622047245" bottom="0.78740157480314965" header="0.35433070866141736" footer="0.31496062992125984"/>
  <pageSetup paperSize="9" scale="98" orientation="landscape" r:id="rId1"/>
  <headerFooter>
    <oddHeader>&amp;L&amp;"-,Fett"&amp;G&amp;R&amp;"Arial,Fett"&amp;18&amp;KF39100Kaufmann/Kauffrau EFZ mit integrierter Berufsmaturität (BM1)</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6C64478D8A28648BC54151B35668474" ma:contentTypeVersion="1" ma:contentTypeDescription="Ein neues Dokument erstellen." ma:contentTypeScope="" ma:versionID="2adc41d74146ccfa14acd35ab1bdbae7">
  <xsd:schema xmlns:xsd="http://www.w3.org/2001/XMLSchema" xmlns:p="http://schemas.microsoft.com/office/2006/metadata/properties" xmlns:ns1="http://schemas.microsoft.com/sharepoint/v3" targetNamespace="http://schemas.microsoft.com/office/2006/metadata/properties" ma:root="true" ma:fieldsID="d7ba01e3b07c0be90fd8dbcb963409d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Geplantes Startdatum" ma:internalName="PublishingStartDate">
      <xsd:simpleType>
        <xsd:restriction base="dms:Unknown"/>
      </xsd:simpleType>
    </xsd:element>
    <xsd:element name="PublishingExpirationDate" ma:index="9" nillable="true" ma:displayName="Geplantes Enddatum"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32CA88BC-9EB1-40A7-AAA1-D8749743B6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478406FB-0960-49CB-9CD3-A6F37D3DB31E}">
  <ds:schemaRefs>
    <ds:schemaRef ds:uri="http://schemas.microsoft.com/sharepoint/v3/contenttype/forms"/>
  </ds:schemaRefs>
</ds:datastoreItem>
</file>

<file path=customXml/itemProps3.xml><?xml version="1.0" encoding="utf-8"?>
<ds:datastoreItem xmlns:ds="http://schemas.openxmlformats.org/officeDocument/2006/customXml" ds:itemID="{44D8BE91-4AF5-4FE7-9534-797319D83842}">
  <ds:schemaRefs>
    <ds:schemaRef ds:uri="http://purl.org/dc/terms/"/>
    <ds:schemaRef ds:uri="http://schemas.microsoft.com/office/2006/documentManagement/types"/>
    <ds:schemaRef ds:uri="http://www.w3.org/XML/1998/namespace"/>
    <ds:schemaRef ds:uri="http://purl.org/dc/elements/1.1/"/>
    <ds:schemaRef ds:uri="http://schemas.microsoft.com/office/2006/metadata/properties"/>
    <ds:schemaRef ds:uri="http://schemas.openxmlformats.org/package/2006/metadata/core-properties"/>
    <ds:schemaRef ds:uri="http://schemas.microsoft.com/sharepoint/v3"/>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3</vt:i4>
      </vt:variant>
    </vt:vector>
  </HeadingPairs>
  <TitlesOfParts>
    <vt:vector size="4" baseType="lpstr">
      <vt:lpstr>M-Profil</vt:lpstr>
      <vt:lpstr>'M-Profil'!Druckbereich</vt:lpstr>
      <vt:lpstr>Notenwerte</vt:lpstr>
      <vt:lpstr>Notenwerte_0.1</vt:lpstr>
    </vt:vector>
  </TitlesOfParts>
  <Company>EHB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Lachenmeier Patrick</dc:creator>
  <cp:lastModifiedBy>Stanzione Lilly</cp:lastModifiedBy>
  <cp:lastPrinted>2026-04-14T09:00:57Z</cp:lastPrinted>
  <dcterms:created xsi:type="dcterms:W3CDTF">2011-09-11T12:10:47Z</dcterms:created>
  <dcterms:modified xsi:type="dcterms:W3CDTF">2026-09-10T09:11:27Z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0x01010026C64478D8A28648BC54151B35668474</vt:lpwstr>
  </property>
</Properties>
</file>